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79D4692E-2293-475E-81D3-07650789DA35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4" l="1"/>
  <c r="I20" i="4"/>
  <c r="C20" i="4"/>
  <c r="C12" i="6" l="1"/>
  <c r="T49" i="5" l="1"/>
  <c r="S49" i="5"/>
  <c r="D36" i="7" l="1"/>
  <c r="R49" i="5" l="1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G27" i="5"/>
  <c r="F27" i="5"/>
  <c r="E27" i="5"/>
  <c r="D27" i="5"/>
  <c r="C27" i="5"/>
  <c r="C24" i="6"/>
  <c r="C33" i="6"/>
  <c r="C43" i="6"/>
  <c r="C14" i="6" s="1"/>
  <c r="C46" i="6" l="1"/>
  <c r="C16" i="6" s="1"/>
  <c r="C15" i="6" s="1"/>
  <c r="H34" i="7"/>
  <c r="G34" i="7"/>
  <c r="F34" i="7"/>
  <c r="E34" i="7"/>
  <c r="D34" i="7"/>
  <c r="C34" i="7"/>
  <c r="D29" i="7" l="1"/>
  <c r="D37" i="7" s="1"/>
  <c r="H29" i="7" l="1"/>
  <c r="F29" i="7"/>
  <c r="H37" i="7" l="1"/>
  <c r="H36" i="7"/>
  <c r="F37" i="7" l="1"/>
  <c r="H38" i="7"/>
  <c r="F36" i="7"/>
  <c r="F38" i="7" l="1"/>
  <c r="D38" i="7"/>
  <c r="D10" i="1" l="1"/>
  <c r="D11" i="1"/>
  <c r="D12" i="1"/>
  <c r="D13" i="1"/>
  <c r="D14" i="1"/>
  <c r="D15" i="1"/>
  <c r="D9" i="1"/>
  <c r="A11" i="9" l="1"/>
  <c r="A6" i="8"/>
  <c r="A7" i="7"/>
  <c r="A6" i="6"/>
  <c r="A6" i="5"/>
  <c r="A6" i="4"/>
  <c r="A6" i="3"/>
  <c r="A6" i="2"/>
  <c r="C48" i="6" l="1"/>
</calcChain>
</file>

<file path=xl/sharedStrings.xml><?xml version="1.0" encoding="utf-8"?>
<sst xmlns="http://schemas.openxmlformats.org/spreadsheetml/2006/main" count="854" uniqueCount="549">
  <si>
    <t>Eika Boligkreditt AS</t>
  </si>
  <si>
    <t>NO0010814924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</si>
  <si>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</si>
  <si>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</si>
  <si>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</si>
  <si>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</si>
  <si>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</si>
  <si>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</si>
  <si>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</si>
  <si>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</si>
  <si>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</si>
  <si>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</si>
  <si>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</si>
  <si>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</si>
  <si>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</si>
  <si>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</si>
  <si>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</si>
  <si>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</si>
  <si>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</si>
  <si>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</si>
  <si>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</si>
  <si>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</si>
  <si>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</si>
  <si>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</si>
  <si>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</si>
  <si>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</si>
  <si>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</si>
  <si>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</si>
  <si>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</si>
  <si>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</si>
  <si>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</si>
  <si>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</si>
  <si>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</si>
  <si>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</si>
  <si>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</si>
  <si>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</si>
  <si>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</si>
  <si>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</si>
  <si>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</si>
  <si>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</si>
  <si>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</si>
  <si>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</si>
  <si>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</si>
  <si>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</si>
  <si>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</si>
  <si>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</si>
  <si>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</si>
  <si>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</si>
  <si>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</si>
  <si>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</si>
  <si>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</si>
  <si>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</si>
  <si>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</si>
  <si>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</si>
  <si>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</si>
  <si>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</si>
  <si>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</si>
  <si>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</si>
  <si>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</si>
  <si>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</si>
  <si>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</si>
  <si>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</si>
  <si>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</si>
  <si>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</si>
  <si>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</si>
  <si>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</si>
  <si>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</si>
  <si>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</si>
  <si>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</si>
  <si>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</si>
  <si>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</si>
  <si>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</si>
  <si>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</si>
  <si>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</si>
  <si>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</si>
  <si>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</si>
  <si>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</si>
  <si>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</si>
  <si>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</si>
  <si>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</si>
  <si>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</si>
  <si>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</si>
  <si>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</si>
  <si>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</si>
  <si>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</si>
  <si>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</si>
  <si>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</si>
  <si>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</si>
  <si>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</si>
  <si>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</si>
  <si>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</si>
  <si>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</si>
  <si>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</si>
  <si>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</si>
  <si>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</si>
  <si>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</si>
  <si>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</si>
  <si>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</si>
  <si>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</si>
  <si>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</si>
  <si>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</si>
  <si>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</si>
  <si>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</si>
  <si>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</si>
  <si>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</si>
  <si>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</si>
  <si>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</si>
  <si>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</si>
  <si>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</si>
  <si>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</si>
  <si>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</si>
  <si>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</si>
  <si>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</si>
  <si>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</si>
  <si>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</si>
  <si>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</si>
  <si>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</si>
  <si>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</si>
  <si>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</si>
  <si>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</si>
  <si>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</si>
  <si>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</si>
  <si>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</si>
  <si>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</si>
  <si>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</si>
  <si>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</si>
  <si>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</si>
  <si>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</si>
  <si>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</si>
  <si>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</si>
  <si>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</si>
  <si>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</si>
  <si>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</si>
  <si>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</si>
  <si>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</si>
  <si>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</si>
  <si>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</si>
  <si>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</si>
  <si>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</si>
  <si>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</si>
  <si>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</si>
  <si>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</si>
  <si>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</si>
  <si>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</si>
  <si>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</si>
  <si>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</si>
  <si>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</si>
  <si>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</si>
  <si>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</si>
  <si>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</si>
  <si>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</si>
  <si>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</si>
  <si>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</si>
  <si>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</si>
  <si>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</si>
  <si>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</si>
  <si>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</si>
  <si>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</si>
  <si>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</si>
  <si>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</si>
  <si>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</si>
  <si>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</si>
  <si>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</si>
  <si>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</si>
  <si>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</si>
  <si>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</si>
  <si>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</si>
  <si>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</si>
  <si>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</si>
  <si>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</si>
  <si>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</si>
  <si>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</si>
  <si>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</si>
  <si>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</si>
  <si>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</si>
  <si>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</si>
  <si>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</si>
  <si>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</si>
  <si>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</si>
  <si>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</si>
  <si>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</si>
  <si>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</si>
  <si>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</si>
  <si>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</si>
  <si>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</si>
  <si>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</si>
  <si>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</si>
  <si>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</si>
  <si>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</si>
  <si>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</si>
  <si>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</si>
  <si>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</si>
  <si>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</si>
  <si>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</si>
  <si>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</si>
  <si>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</si>
  <si>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</si>
  <si>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</si>
  <si>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</si>
  <si>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</si>
  <si>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</si>
  <si>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</si>
  <si>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</si>
  <si>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</si>
  <si>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</si>
  <si>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</si>
  <si>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</si>
  <si>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</si>
  <si>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</si>
  <si>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</si>
  <si>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</si>
  <si>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</si>
  <si>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</si>
  <si>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</si>
  <si>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</si>
  <si>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</si>
  <si>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</si>
  <si>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</si>
  <si>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</si>
  <si>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</si>
  <si>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</si>
  <si>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</si>
  <si>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</si>
  <si>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</si>
  <si>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</si>
  <si>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</si>
  <si>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</si>
  <si>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</si>
  <si>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</si>
  <si>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</si>
  <si>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</si>
  <si>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</si>
  <si>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</si>
  <si>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</si>
  <si>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</si>
  <si>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</si>
  <si>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</si>
  <si>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</si>
  <si>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</si>
  <si>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</si>
  <si>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</si>
  <si>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</si>
  <si>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</si>
  <si>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</si>
  <si>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</si>
  <si>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</si>
  <si>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</si>
  <si>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</si>
  <si>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</si>
  <si>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</si>
  <si>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</si>
  <si>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</si>
  <si>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</si>
  <si>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</si>
  <si>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</si>
  <si>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</si>
  <si>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</si>
  <si>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</si>
  <si>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</si>
  <si>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</si>
  <si>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</si>
  <si>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</si>
  <si>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</si>
  <si>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</si>
  <si>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</si>
  <si>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</si>
  <si>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</si>
  <si>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</si>
  <si>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</si>
  <si>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</si>
  <si>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</si>
  <si>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</si>
  <si>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</si>
  <si>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</si>
  <si>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</si>
  <si>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</si>
  <si>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</si>
  <si>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</si>
  <si>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</si>
  <si>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</si>
  <si>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</si>
  <si>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</si>
  <si>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</si>
  <si>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</si>
  <si>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</si>
  <si>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</si>
  <si>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</si>
  <si>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</si>
  <si>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</si>
  <si>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</si>
  <si>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</si>
  <si>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</si>
  <si>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</si>
  <si>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</si>
  <si>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</si>
  <si>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</si>
  <si>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</si>
  <si>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</si>
  <si>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</si>
  <si>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</si>
  <si>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</si>
  <si>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</si>
  <si>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</si>
  <si>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</si>
  <si>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</si>
  <si>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</si>
  <si>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</si>
  <si>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</si>
  <si>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</si>
  <si>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</si>
  <si>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</si>
  <si>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</si>
  <si>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</si>
  <si>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</si>
  <si>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</si>
  <si>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</si>
  <si>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</si>
  <si>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</si>
  <si>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</si>
  <si>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</si>
  <si>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</si>
  <si>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</si>
  <si>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</si>
  <si>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</si>
  <si>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</si>
  <si>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</si>
  <si>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</si>
  <si>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</si>
  <si>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</si>
  <si>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</si>
  <si>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</si>
  <si>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</si>
  <si>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</si>
  <si>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</si>
  <si>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</si>
  <si>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</si>
  <si>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</si>
  <si>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</si>
  <si>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</si>
  <si>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</si>
  <si>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</si>
  <si>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</si>
  <si>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</si>
  <si>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</si>
  <si>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</si>
  <si>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</si>
  <si>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</si>
  <si>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</si>
  <si>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</si>
  <si>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</si>
  <si>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</si>
  <si>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</si>
  <si>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</si>
  <si>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</si>
  <si>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</si>
  <si>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</si>
  <si>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</si>
  <si>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</si>
  <si>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</si>
  <si>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</si>
  <si>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</si>
  <si>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</si>
  <si>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</si>
  <si>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</si>
  <si>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</si>
  <si>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</si>
  <si>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</si>
  <si>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</si>
  <si>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</si>
  <si>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</si>
  <si>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</si>
  <si>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</si>
  <si>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</si>
  <si>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</si>
  <si>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</si>
  <si>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</si>
  <si>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</si>
  <si>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</si>
  <si>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</si>
  <si>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</si>
  <si>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</si>
  <si>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</si>
  <si>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</si>
  <si>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</si>
  <si>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</si>
  <si>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</si>
  <si>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</si>
  <si>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</si>
  <si>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</si>
  <si>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</si>
  <si>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</si>
  <si>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</si>
  <si>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</si>
  <si>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</si>
  <si>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</si>
  <si>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</si>
  <si>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</si>
  <si>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</si>
  <si>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</si>
  <si>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</si>
  <si>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</si>
  <si>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</si>
  <si>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</si>
  <si>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</si>
  <si>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</si>
  <si>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</si>
  <si>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</si>
  <si>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</si>
  <si>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</si>
  <si>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</si>
  <si>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</si>
  <si>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</si>
  <si>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</si>
  <si>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</si>
  <si>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</si>
  <si>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</si>
  <si>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</si>
  <si>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</si>
  <si>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</si>
  <si>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</si>
  <si>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</si>
  <si>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</si>
  <si>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</si>
  <si>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</si>
  <si>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</si>
  <si>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</si>
  <si>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</si>
  <si>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</si>
  <si>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</si>
  <si>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</si>
  <si>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</si>
  <si>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</si>
  <si>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</si>
  <si>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</si>
  <si>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</si>
  <si>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</si>
  <si>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</si>
  <si>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</si>
  <si>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</si>
  <si>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</si>
  <si>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</si>
  <si>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</si>
  <si>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</si>
  <si>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</si>
  <si>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</si>
  <si>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</si>
  <si>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</si>
  <si>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</si>
  <si>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</si>
  <si>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</si>
  <si>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</si>
  <si>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</si>
  <si>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</si>
  <si>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</si>
  <si>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</si>
  <si>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</si>
  <si>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</si>
  <si>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</si>
  <si>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</si>
  <si>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</si>
  <si>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</si>
  <si>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</si>
  <si>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</si>
  <si>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</si>
  <si>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</si>
  <si>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</si>
  <si>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</si>
  <si>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</si>
  <si>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</si>
  <si>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</si>
  <si>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</si>
  <si>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</si>
  <si>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</si>
  <si>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</si>
  <si>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</si>
  <si>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</si>
  <si>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</si>
  <si>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</si>
  <si>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</si>
  <si>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</si>
  <si>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</si>
  <si>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</si>
  <si>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</si>
  <si>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</si>
  <si>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</si>
  <si>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</si>
  <si>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</si>
  <si>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</si>
  <si>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</si>
  <si>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</si>
  <si>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</si>
  <si>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</si>
  <si>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</si>
  <si>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</si>
  <si>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</si>
  <si>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</si>
  <si>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</si>
  <si>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</si>
  <si>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</si>
  <si>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</si>
  <si>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</si>
  <si>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</si>
  <si>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</si>
  <si>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</si>
  <si>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</si>
  <si>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</si>
  <si>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</si>
  <si>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</si>
  <si>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</si>
  <si>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</si>
  <si>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</si>
  <si>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</si>
  <si>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</si>
  <si>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</si>
  <si>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</si>
  <si>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</si>
  <si>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</si>
  <si>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</si>
  <si>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</si>
  <si>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</si>
  <si>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</si>
  <si>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</si>
  <si>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</si>
  <si>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</si>
  <si>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</si>
  <si>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</si>
  <si>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</si>
  <si>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</si>
  <si>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</si>
  <si>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</si>
  <si>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</si>
  <si>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</si>
  <si>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</si>
  <si>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</si>
  <si>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</si>
  <si>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</si>
  <si>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</si>
  <si>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</si>
  <si>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</si>
  <si>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</si>
  <si>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</si>
  <si>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</si>
  <si>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</si>
  <si>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</si>
  <si>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 Offentliggjøring av informasjon i henhold til CRR atikkel 450</t>
  </si>
  <si>
    <t>NO0010917735</t>
  </si>
  <si>
    <t xml:space="preserve">Ordinær call: 20. januar 2026 Regulatorisk eller skatterelatert call: Henviser til låneavtalens punkt 3.7 Innløsningsbeløp er 100 % av pålydende. Kan justeres ved nedskriving/konvertering. </t>
  </si>
  <si>
    <t>3 måneder NIBOR + 1,04 prosentpoeng p.a.</t>
  </si>
  <si>
    <t>Fast godtgjørelse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</si>
</sst>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-* #,##0.00000_-;\-* #,##0.00000_-;_-* &quot;-&quot;??_-;_-@_-"/>
  </numFmts>
  <fonts count="29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  <font>
      <sz val="10"/>
      <color rgb="FF000000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0" fontId="26" fillId="8" borderId="20" xfId="3" applyFont="1" applyFill="1" applyBorder="1" applyAlignment="1">
      <alignment vertical="center" wrapText="1"/>
    </xf>
    <xf numFmtId="0" fontId="26" fillId="8" borderId="20" xfId="3" applyFont="1" applyFill="1" applyBorder="1" applyAlignment="1">
      <alignment horizontal="left" vertical="center" wrapText="1"/>
    </xf>
    <xf numFmtId="0" fontId="26" fillId="8" borderId="8" xfId="3" applyFont="1" applyFill="1" applyBorder="1" applyAlignment="1">
      <alignment horizontal="left" vertical="center" wrapText="1"/>
    </xf>
    <xf numFmtId="0" fontId="26" fillId="8" borderId="20" xfId="3" applyFont="1" applyFill="1" applyBorder="1" applyAlignment="1">
      <alignment horizontal="left" vertical="center"/>
    </xf>
    <xf numFmtId="170" fontId="26" fillId="8" borderId="20" xfId="4" applyNumberFormat="1" applyFont="1" applyFill="1" applyBorder="1" applyAlignment="1">
      <alignment horizontal="left" vertical="center"/>
    </xf>
    <xf numFmtId="170" fontId="26" fillId="8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wrapText="1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43" fontId="7" fillId="0" borderId="25" xfId="1" applyFont="1" applyBorder="1"/>
    <xf numFmtId="43" fontId="6" fillId="3" borderId="3" xfId="1" applyFont="1" applyFill="1" applyBorder="1"/>
    <xf numFmtId="43" fontId="7" fillId="0" borderId="0" xfId="1" applyFont="1"/>
    <xf numFmtId="43" fontId="7" fillId="2" borderId="0" xfId="1" applyFont="1" applyFill="1" applyBorder="1" applyAlignment="1">
      <alignment vertical="center"/>
    </xf>
    <xf numFmtId="43" fontId="5" fillId="5" borderId="37" xfId="1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43" fontId="7" fillId="0" borderId="26" xfId="1" applyFont="1" applyBorder="1" applyAlignment="1">
      <alignment horizontal="right" wrapText="1"/>
    </xf>
    <xf numFmtId="43" fontId="6" fillId="3" borderId="3" xfId="1" applyFont="1" applyFill="1" applyBorder="1" applyAlignment="1">
      <alignment wrapText="1"/>
    </xf>
    <xf numFmtId="43" fontId="7" fillId="0" borderId="3" xfId="1" applyFont="1" applyBorder="1" applyAlignment="1">
      <alignment wrapText="1"/>
    </xf>
    <xf numFmtId="165" fontId="7" fillId="3" borderId="3" xfId="1" applyNumberFormat="1" applyFont="1" applyFill="1" applyBorder="1" applyAlignment="1">
      <alignment horizontal="right" wrapText="1"/>
    </xf>
    <xf numFmtId="167" fontId="7" fillId="3" borderId="3" xfId="2" applyNumberFormat="1" applyFont="1" applyFill="1" applyBorder="1" applyAlignment="1">
      <alignment horizontal="right" wrapText="1"/>
    </xf>
    <xf numFmtId="166" fontId="8" fillId="3" borderId="3" xfId="10" applyNumberFormat="1" applyFont="1" applyFill="1" applyBorder="1" applyAlignment="1">
      <alignment horizontal="center" vertical="center"/>
    </xf>
    <xf numFmtId="165" fontId="7" fillId="2" borderId="24" xfId="1" applyNumberFormat="1" applyFont="1" applyFill="1" applyBorder="1" applyAlignment="1"/>
    <xf numFmtId="166" fontId="21" fillId="2" borderId="3" xfId="10" applyNumberFormat="1" applyFont="1" applyFill="1" applyBorder="1" applyAlignment="1">
      <alignment horizontal="center" vertical="center"/>
    </xf>
    <xf numFmtId="165" fontId="7" fillId="0" borderId="24" xfId="1" applyNumberFormat="1" applyFont="1" applyFill="1" applyBorder="1"/>
    <xf numFmtId="165" fontId="7" fillId="0" borderId="25" xfId="1" applyNumberFormat="1" applyFont="1" applyFill="1" applyBorder="1"/>
    <xf numFmtId="165" fontId="7" fillId="0" borderId="26" xfId="1" applyNumberFormat="1" applyFont="1" applyFill="1" applyBorder="1"/>
    <xf numFmtId="0" fontId="21" fillId="2" borderId="29" xfId="3" applyFont="1" applyFill="1" applyBorder="1" applyAlignment="1">
      <alignment vertical="center" wrapText="1"/>
    </xf>
    <xf numFmtId="170" fontId="21" fillId="2" borderId="3" xfId="4" applyNumberFormat="1" applyFont="1" applyFill="1" applyBorder="1" applyAlignment="1">
      <alignment horizontal="left" vertical="center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0" fontId="26" fillId="8" borderId="3" xfId="3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wrapText="1"/>
    </xf>
    <xf numFmtId="0" fontId="21" fillId="0" borderId="29" xfId="3" applyFont="1" applyFill="1" applyBorder="1" applyAlignment="1">
      <alignment vertical="center" wrapText="1"/>
    </xf>
    <xf numFmtId="0" fontId="21" fillId="0" borderId="3" xfId="3" applyFont="1" applyFill="1" applyBorder="1" applyAlignment="1">
      <alignment horizontal="left" vertical="center" wrapText="1"/>
    </xf>
    <xf numFmtId="165" fontId="28" fillId="9" borderId="3" xfId="1" applyNumberFormat="1" applyFont="1" applyFill="1" applyBorder="1" applyAlignment="1">
      <alignment wrapText="1"/>
    </xf>
    <xf numFmtId="165" fontId="28" fillId="10" borderId="3" xfId="1" applyNumberFormat="1" applyFont="1" applyFill="1" applyBorder="1" applyAlignment="1">
      <alignment wrapText="1"/>
    </xf>
    <xf numFmtId="165" fontId="28" fillId="0" borderId="3" xfId="1" applyNumberFormat="1" applyFont="1" applyFill="1" applyBorder="1" applyAlignment="1">
      <alignment wrapText="1"/>
    </xf>
    <xf numFmtId="165" fontId="7" fillId="0" borderId="3" xfId="1" applyNumberFormat="1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</cellXfs>
  <cellStyles count="11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B32" sqref="B32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211" t="s">
        <v>133</v>
      </c>
      <c r="B1" s="211"/>
      <c r="C1" s="211"/>
      <c r="D1" s="211"/>
      <c r="E1" s="211"/>
      <c r="F1" s="211"/>
    </row>
    <row r="2" spans="1:6" x14ac:dyDescent="0.2">
      <c r="A2" s="211"/>
      <c r="B2" s="211"/>
      <c r="C2" s="211"/>
      <c r="D2" s="211"/>
      <c r="E2" s="211"/>
      <c r="F2" s="211"/>
    </row>
    <row r="3" spans="1:6" x14ac:dyDescent="0.2">
      <c r="A3" s="211"/>
      <c r="B3" s="211"/>
      <c r="C3" s="211"/>
      <c r="D3" s="211"/>
      <c r="E3" s="211"/>
      <c r="F3" s="211"/>
    </row>
    <row r="4" spans="1:6" x14ac:dyDescent="0.2">
      <c r="A4" s="211"/>
      <c r="B4" s="211"/>
      <c r="C4" s="211"/>
      <c r="D4" s="211"/>
      <c r="E4" s="211"/>
      <c r="F4" s="211"/>
    </row>
    <row r="6" spans="1:6" x14ac:dyDescent="0.2">
      <c r="A6" s="130">
        <v>44651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134</v>
      </c>
      <c r="B8" s="82" t="s">
        <v>135</v>
      </c>
      <c r="C8" s="82" t="s">
        <v>136</v>
      </c>
      <c r="D8" s="82" t="s">
        <v>137</v>
      </c>
    </row>
    <row r="9" spans="1:6" ht="25.5" customHeight="1" x14ac:dyDescent="0.25">
      <c r="A9" s="80" t="s">
        <v>124</v>
      </c>
      <c r="B9" s="129" t="s">
        <v>487</v>
      </c>
      <c r="C9" s="81" t="s">
        <v>139</v>
      </c>
      <c r="D9" s="131">
        <f>$A$6</f>
        <v>44651</v>
      </c>
    </row>
    <row r="10" spans="1:6" ht="25.5" customHeight="1" x14ac:dyDescent="0.25">
      <c r="A10" s="80" t="s">
        <v>125</v>
      </c>
      <c r="B10" s="129" t="s">
        <v>486</v>
      </c>
      <c r="C10" s="81" t="s">
        <v>139</v>
      </c>
      <c r="D10" s="131">
        <f t="shared" ref="D10:D15" si="0">$A$6</f>
        <v>44651</v>
      </c>
    </row>
    <row r="11" spans="1:6" ht="25.5" customHeight="1" x14ac:dyDescent="0.25">
      <c r="A11" s="80" t="s">
        <v>126</v>
      </c>
      <c r="B11" s="129" t="s">
        <v>140</v>
      </c>
      <c r="C11" s="81" t="s">
        <v>139</v>
      </c>
      <c r="D11" s="131">
        <f t="shared" si="0"/>
        <v>44651</v>
      </c>
    </row>
    <row r="12" spans="1:6" ht="25.5" customHeight="1" x14ac:dyDescent="0.25">
      <c r="A12" s="80" t="s">
        <v>127</v>
      </c>
      <c r="B12" s="129" t="s">
        <v>144</v>
      </c>
      <c r="C12" s="81" t="s">
        <v>139</v>
      </c>
      <c r="D12" s="131">
        <f t="shared" si="0"/>
        <v>44651</v>
      </c>
    </row>
    <row r="13" spans="1:6" ht="25.5" customHeight="1" x14ac:dyDescent="0.25">
      <c r="A13" s="80" t="s">
        <v>128</v>
      </c>
      <c r="B13" s="129" t="s">
        <v>141</v>
      </c>
      <c r="C13" s="81" t="s">
        <v>139</v>
      </c>
      <c r="D13" s="131">
        <f t="shared" si="0"/>
        <v>44651</v>
      </c>
    </row>
    <row r="14" spans="1:6" ht="25.5" customHeight="1" x14ac:dyDescent="0.25">
      <c r="A14" s="80" t="s">
        <v>129</v>
      </c>
      <c r="B14" s="129" t="s">
        <v>142</v>
      </c>
      <c r="C14" s="81" t="s">
        <v>139</v>
      </c>
      <c r="D14" s="131">
        <f t="shared" si="0"/>
        <v>44651</v>
      </c>
    </row>
    <row r="15" spans="1:6" ht="25.5" customHeight="1" x14ac:dyDescent="0.25">
      <c r="A15" s="80" t="s">
        <v>130</v>
      </c>
      <c r="B15" s="129" t="s">
        <v>520</v>
      </c>
      <c r="C15" s="81" t="s">
        <v>139</v>
      </c>
      <c r="D15" s="131">
        <f t="shared" si="0"/>
        <v>44651</v>
      </c>
    </row>
    <row r="16" spans="1:6" ht="25.5" customHeight="1" x14ac:dyDescent="0.25">
      <c r="A16" s="80" t="s">
        <v>131</v>
      </c>
      <c r="B16" s="129" t="s">
        <v>143</v>
      </c>
      <c r="C16" s="81" t="s">
        <v>382</v>
      </c>
      <c r="D16" s="131">
        <v>44561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T50"/>
  <sheetViews>
    <sheetView showGridLines="0" zoomScaleNormal="100" workbookViewId="0">
      <selection activeCell="I20" sqref="I20"/>
    </sheetView>
  </sheetViews>
  <sheetFormatPr baseColWidth="10" defaultRowHeight="14.25" x14ac:dyDescent="0.2"/>
  <cols>
    <col min="1" max="1" width="12.21875" style="97" customWidth="1"/>
    <col min="2" max="2" width="73.109375" style="97" customWidth="1"/>
    <col min="3" max="3" width="22.6640625" style="97" customWidth="1"/>
    <col min="4" max="4" width="24" style="97" customWidth="1"/>
    <col min="5" max="6" width="20" style="97" customWidth="1"/>
    <col min="7" max="7" width="23.33203125" style="97" customWidth="1"/>
    <col min="8" max="8" width="20" style="97" customWidth="1"/>
  </cols>
  <sheetData>
    <row r="1" spans="1:20" ht="14.25" customHeight="1" x14ac:dyDescent="0.2">
      <c r="A1" s="212" t="s">
        <v>485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4.2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x14ac:dyDescent="0.2">
      <c r="A3" s="142" t="s">
        <v>464</v>
      </c>
      <c r="B3" s="24"/>
      <c r="C3" s="24"/>
      <c r="D3" s="24"/>
      <c r="E3" s="24"/>
      <c r="F3" s="24"/>
      <c r="G3" s="24"/>
      <c r="H3" s="24"/>
    </row>
    <row r="4" spans="1:20" x14ac:dyDescent="0.2">
      <c r="A4" s="135"/>
      <c r="B4" s="24"/>
      <c r="C4" s="24"/>
      <c r="D4" s="24"/>
      <c r="E4" s="24"/>
      <c r="F4" s="24"/>
      <c r="G4" s="24"/>
      <c r="H4" s="24"/>
    </row>
    <row r="5" spans="1:20" x14ac:dyDescent="0.2">
      <c r="B5" s="24"/>
      <c r="C5" s="24"/>
      <c r="D5" s="24"/>
      <c r="E5" s="24"/>
      <c r="F5" s="24"/>
      <c r="G5" s="24"/>
      <c r="H5" s="24"/>
    </row>
    <row r="6" spans="1:20" x14ac:dyDescent="0.2">
      <c r="A6" s="132">
        <f>Innholdsfortegnelse!D9</f>
        <v>44651</v>
      </c>
      <c r="B6" s="24"/>
      <c r="C6" s="24"/>
      <c r="D6" s="24"/>
      <c r="E6" s="24"/>
      <c r="F6" s="24"/>
      <c r="G6" s="24"/>
      <c r="H6" s="24"/>
    </row>
    <row r="7" spans="1:20" x14ac:dyDescent="0.2">
      <c r="A7" s="133" t="s">
        <v>145</v>
      </c>
      <c r="B7" s="167"/>
      <c r="C7" s="168"/>
      <c r="D7" s="168"/>
      <c r="E7" s="168"/>
      <c r="F7" s="168"/>
      <c r="G7" s="168"/>
      <c r="H7" s="169"/>
    </row>
    <row r="8" spans="1:20" x14ac:dyDescent="0.2">
      <c r="A8" s="3">
        <v>1</v>
      </c>
      <c r="B8" s="173" t="s">
        <v>146</v>
      </c>
      <c r="C8" s="199" t="s">
        <v>0</v>
      </c>
      <c r="D8" s="199" t="s">
        <v>0</v>
      </c>
      <c r="E8" s="199" t="s">
        <v>0</v>
      </c>
      <c r="F8" s="199" t="s">
        <v>0</v>
      </c>
      <c r="G8" s="199" t="s">
        <v>0</v>
      </c>
      <c r="H8" s="199" t="s">
        <v>0</v>
      </c>
      <c r="I8" s="1"/>
      <c r="J8" s="1"/>
    </row>
    <row r="9" spans="1:20" ht="25.5" x14ac:dyDescent="0.2">
      <c r="A9" s="3">
        <v>2</v>
      </c>
      <c r="B9" s="173" t="s">
        <v>147</v>
      </c>
      <c r="C9" s="199" t="s">
        <v>148</v>
      </c>
      <c r="D9" s="196" t="s">
        <v>1</v>
      </c>
      <c r="E9" s="199" t="s">
        <v>545</v>
      </c>
      <c r="F9" s="199" t="s">
        <v>2</v>
      </c>
      <c r="G9" s="199" t="s">
        <v>3</v>
      </c>
      <c r="H9" s="199" t="s">
        <v>543</v>
      </c>
      <c r="I9" s="1"/>
      <c r="J9" s="1"/>
    </row>
    <row r="10" spans="1:20" x14ac:dyDescent="0.2">
      <c r="A10" s="83">
        <v>3</v>
      </c>
      <c r="B10" s="173" t="s">
        <v>149</v>
      </c>
      <c r="C10" s="174" t="s">
        <v>150</v>
      </c>
      <c r="D10" s="174" t="s">
        <v>150</v>
      </c>
      <c r="E10" s="174" t="s">
        <v>150</v>
      </c>
      <c r="F10" s="174" t="s">
        <v>150</v>
      </c>
      <c r="G10" s="174" t="s">
        <v>150</v>
      </c>
      <c r="H10" s="174" t="s">
        <v>150</v>
      </c>
      <c r="I10" s="1"/>
      <c r="J10" s="1"/>
    </row>
    <row r="11" spans="1:20" ht="15" customHeight="1" x14ac:dyDescent="0.2">
      <c r="A11" s="64" t="s">
        <v>151</v>
      </c>
      <c r="B11" s="167"/>
      <c r="C11" s="170"/>
      <c r="D11" s="171"/>
      <c r="E11" s="170"/>
      <c r="F11" s="170"/>
      <c r="G11" s="170"/>
      <c r="H11" s="172"/>
      <c r="I11" s="1"/>
      <c r="J11" s="1"/>
    </row>
    <row r="12" spans="1:20" x14ac:dyDescent="0.2">
      <c r="A12" s="60">
        <v>4</v>
      </c>
      <c r="B12" s="195" t="s">
        <v>152</v>
      </c>
      <c r="C12" s="196" t="s">
        <v>153</v>
      </c>
      <c r="D12" s="196" t="s">
        <v>153</v>
      </c>
      <c r="E12" s="196" t="s">
        <v>154</v>
      </c>
      <c r="F12" s="196" t="s">
        <v>154</v>
      </c>
      <c r="G12" s="196" t="s">
        <v>153</v>
      </c>
      <c r="H12" s="196" t="s">
        <v>154</v>
      </c>
      <c r="I12" s="1"/>
      <c r="J12" s="1"/>
    </row>
    <row r="13" spans="1:20" x14ac:dyDescent="0.2">
      <c r="A13" s="59">
        <v>5</v>
      </c>
      <c r="B13" s="195" t="s">
        <v>155</v>
      </c>
      <c r="C13" s="196" t="s">
        <v>153</v>
      </c>
      <c r="D13" s="196" t="s">
        <v>153</v>
      </c>
      <c r="E13" s="196" t="s">
        <v>154</v>
      </c>
      <c r="F13" s="196" t="s">
        <v>154</v>
      </c>
      <c r="G13" s="196" t="s">
        <v>153</v>
      </c>
      <c r="H13" s="196" t="s">
        <v>154</v>
      </c>
      <c r="I13" s="1"/>
      <c r="J13" s="1"/>
    </row>
    <row r="14" spans="1:20" x14ac:dyDescent="0.2">
      <c r="A14" s="59">
        <v>6</v>
      </c>
      <c r="B14" s="195" t="s">
        <v>156</v>
      </c>
      <c r="C14" s="196" t="s">
        <v>157</v>
      </c>
      <c r="D14" s="196" t="s">
        <v>157</v>
      </c>
      <c r="E14" s="196" t="s">
        <v>157</v>
      </c>
      <c r="F14" s="196" t="s">
        <v>157</v>
      </c>
      <c r="G14" s="196" t="s">
        <v>157</v>
      </c>
      <c r="H14" s="196" t="s">
        <v>157</v>
      </c>
      <c r="I14" s="1"/>
      <c r="J14" s="1"/>
    </row>
    <row r="15" spans="1:20" x14ac:dyDescent="0.2">
      <c r="A15" s="59">
        <v>7</v>
      </c>
      <c r="B15" s="195" t="s">
        <v>158</v>
      </c>
      <c r="C15" s="196" t="s">
        <v>159</v>
      </c>
      <c r="D15" s="196" t="s">
        <v>159</v>
      </c>
      <c r="E15" s="196" t="s">
        <v>160</v>
      </c>
      <c r="F15" s="196" t="s">
        <v>160</v>
      </c>
      <c r="G15" s="196" t="s">
        <v>159</v>
      </c>
      <c r="H15" s="196" t="s">
        <v>160</v>
      </c>
      <c r="I15" s="1"/>
      <c r="J15" s="1"/>
    </row>
    <row r="16" spans="1:20" x14ac:dyDescent="0.2">
      <c r="A16" s="59">
        <v>8</v>
      </c>
      <c r="B16" s="195" t="s">
        <v>161</v>
      </c>
      <c r="C16" s="197">
        <v>100</v>
      </c>
      <c r="D16" s="197">
        <v>200</v>
      </c>
      <c r="E16" s="197">
        <v>150</v>
      </c>
      <c r="F16" s="197">
        <v>325</v>
      </c>
      <c r="G16" s="197">
        <v>275</v>
      </c>
      <c r="H16" s="197">
        <v>250</v>
      </c>
      <c r="I16" s="1"/>
      <c r="J16" s="1"/>
    </row>
    <row r="17" spans="1:15" x14ac:dyDescent="0.2">
      <c r="A17" s="59">
        <v>9</v>
      </c>
      <c r="B17" s="195" t="s">
        <v>162</v>
      </c>
      <c r="C17" s="197">
        <v>100</v>
      </c>
      <c r="D17" s="197">
        <v>200</v>
      </c>
      <c r="E17" s="197">
        <v>150</v>
      </c>
      <c r="F17" s="197">
        <v>325</v>
      </c>
      <c r="G17" s="197">
        <v>275</v>
      </c>
      <c r="H17" s="197">
        <v>250</v>
      </c>
      <c r="I17" s="1"/>
      <c r="J17" s="1"/>
    </row>
    <row r="18" spans="1:15" x14ac:dyDescent="0.2">
      <c r="A18" s="59" t="s">
        <v>4</v>
      </c>
      <c r="B18" s="195" t="s">
        <v>163</v>
      </c>
      <c r="C18" s="197">
        <v>100</v>
      </c>
      <c r="D18" s="197">
        <v>100</v>
      </c>
      <c r="E18" s="197">
        <v>100</v>
      </c>
      <c r="F18" s="197">
        <v>100</v>
      </c>
      <c r="G18" s="197">
        <v>100</v>
      </c>
      <c r="H18" s="197">
        <v>100</v>
      </c>
      <c r="I18" s="1"/>
      <c r="J18" s="1"/>
    </row>
    <row r="19" spans="1:15" x14ac:dyDescent="0.2">
      <c r="A19" s="59" t="s">
        <v>5</v>
      </c>
      <c r="B19" s="195" t="s">
        <v>164</v>
      </c>
      <c r="C19" s="197">
        <v>100</v>
      </c>
      <c r="D19" s="197">
        <v>100</v>
      </c>
      <c r="E19" s="197">
        <v>100</v>
      </c>
      <c r="F19" s="197">
        <v>100</v>
      </c>
      <c r="G19" s="197">
        <v>100</v>
      </c>
      <c r="H19" s="197">
        <v>100</v>
      </c>
      <c r="I19" s="1"/>
      <c r="J19" s="1"/>
    </row>
    <row r="20" spans="1:15" x14ac:dyDescent="0.2">
      <c r="A20" s="59">
        <v>10</v>
      </c>
      <c r="B20" s="195" t="s">
        <v>165</v>
      </c>
      <c r="C20" s="196" t="s">
        <v>166</v>
      </c>
      <c r="D20" s="196" t="s">
        <v>166</v>
      </c>
      <c r="E20" s="196" t="s">
        <v>167</v>
      </c>
      <c r="F20" s="196" t="s">
        <v>167</v>
      </c>
      <c r="G20" s="196" t="s">
        <v>166</v>
      </c>
      <c r="H20" s="196" t="s">
        <v>167</v>
      </c>
      <c r="I20" s="1"/>
      <c r="J20" s="1"/>
    </row>
    <row r="21" spans="1:15" x14ac:dyDescent="0.2">
      <c r="A21" s="59">
        <v>11</v>
      </c>
      <c r="B21" s="195" t="s">
        <v>168</v>
      </c>
      <c r="C21" s="198">
        <v>42902</v>
      </c>
      <c r="D21" s="198">
        <v>43133</v>
      </c>
      <c r="E21" s="198">
        <v>44216</v>
      </c>
      <c r="F21" s="198">
        <v>43133</v>
      </c>
      <c r="G21" s="198">
        <v>43403</v>
      </c>
      <c r="H21" s="198">
        <v>43735</v>
      </c>
      <c r="I21" s="1"/>
      <c r="J21" s="1"/>
    </row>
    <row r="22" spans="1:15" x14ac:dyDescent="0.2">
      <c r="A22" s="59">
        <v>12</v>
      </c>
      <c r="B22" s="195" t="s">
        <v>169</v>
      </c>
      <c r="C22" s="199" t="s">
        <v>170</v>
      </c>
      <c r="D22" s="199" t="s">
        <v>170</v>
      </c>
      <c r="E22" s="199" t="s">
        <v>171</v>
      </c>
      <c r="F22" s="199" t="s">
        <v>171</v>
      </c>
      <c r="G22" s="199" t="s">
        <v>170</v>
      </c>
      <c r="H22" s="199" t="s">
        <v>171</v>
      </c>
      <c r="I22" s="1"/>
      <c r="J22" s="1"/>
    </row>
    <row r="23" spans="1:15" x14ac:dyDescent="0.2">
      <c r="A23" s="59">
        <v>13</v>
      </c>
      <c r="B23" s="195" t="s">
        <v>172</v>
      </c>
      <c r="C23" s="198" t="s">
        <v>173</v>
      </c>
      <c r="D23" s="198" t="s">
        <v>173</v>
      </c>
      <c r="E23" s="198">
        <v>47868</v>
      </c>
      <c r="F23" s="198">
        <v>46785</v>
      </c>
      <c r="G23" s="198" t="s">
        <v>173</v>
      </c>
      <c r="H23" s="198">
        <v>47388</v>
      </c>
      <c r="I23" s="1"/>
      <c r="J23" s="1"/>
    </row>
    <row r="24" spans="1:15" x14ac:dyDescent="0.2">
      <c r="A24" s="59">
        <v>14</v>
      </c>
      <c r="B24" s="195" t="s">
        <v>174</v>
      </c>
      <c r="C24" s="199" t="s">
        <v>175</v>
      </c>
      <c r="D24" s="199" t="s">
        <v>175</v>
      </c>
      <c r="E24" s="199" t="s">
        <v>175</v>
      </c>
      <c r="F24" s="199" t="s">
        <v>175</v>
      </c>
      <c r="G24" s="199" t="s">
        <v>175</v>
      </c>
      <c r="H24" s="199" t="s">
        <v>175</v>
      </c>
      <c r="I24" s="1"/>
      <c r="J24" s="1"/>
    </row>
    <row r="25" spans="1:15" ht="234" customHeight="1" x14ac:dyDescent="0.2">
      <c r="A25" s="204">
        <v>15</v>
      </c>
      <c r="B25" s="205" t="s">
        <v>176</v>
      </c>
      <c r="C25" s="206" t="s">
        <v>177</v>
      </c>
      <c r="D25" s="206" t="s">
        <v>178</v>
      </c>
      <c r="E25" s="206" t="s">
        <v>546</v>
      </c>
      <c r="F25" s="206" t="s">
        <v>179</v>
      </c>
      <c r="G25" s="206" t="s">
        <v>180</v>
      </c>
      <c r="H25" s="174" t="s">
        <v>541</v>
      </c>
      <c r="I25" s="1"/>
      <c r="J25" s="1"/>
    </row>
    <row r="26" spans="1:15" ht="25.5" x14ac:dyDescent="0.2">
      <c r="A26" s="84">
        <v>16</v>
      </c>
      <c r="B26" s="195" t="s">
        <v>181</v>
      </c>
      <c r="C26" s="200" t="s">
        <v>182</v>
      </c>
      <c r="D26" s="200" t="s">
        <v>182</v>
      </c>
      <c r="E26" s="200" t="s">
        <v>182</v>
      </c>
      <c r="F26" s="200" t="s">
        <v>182</v>
      </c>
      <c r="G26" s="200" t="s">
        <v>182</v>
      </c>
      <c r="H26" s="200" t="s">
        <v>182</v>
      </c>
      <c r="I26" s="1"/>
      <c r="J26" s="4"/>
    </row>
    <row r="27" spans="1:15" x14ac:dyDescent="0.2">
      <c r="A27" s="64" t="s">
        <v>183</v>
      </c>
      <c r="B27" s="167"/>
      <c r="C27" s="201"/>
      <c r="D27" s="172"/>
      <c r="E27" s="201"/>
      <c r="F27" s="201"/>
      <c r="G27" s="201"/>
      <c r="H27" s="201"/>
    </row>
    <row r="28" spans="1:15" x14ac:dyDescent="0.2">
      <c r="A28" s="60">
        <v>17</v>
      </c>
      <c r="B28" s="195" t="s">
        <v>184</v>
      </c>
      <c r="C28" s="199" t="s">
        <v>185</v>
      </c>
      <c r="D28" s="199" t="s">
        <v>185</v>
      </c>
      <c r="E28" s="199" t="s">
        <v>185</v>
      </c>
      <c r="F28" s="199" t="s">
        <v>185</v>
      </c>
      <c r="G28" s="199" t="s">
        <v>185</v>
      </c>
      <c r="H28" s="199" t="s">
        <v>185</v>
      </c>
      <c r="I28" s="1"/>
      <c r="J28" s="1"/>
      <c r="K28" s="1"/>
      <c r="L28" s="1"/>
      <c r="M28" s="1"/>
      <c r="N28" s="1"/>
      <c r="O28" s="1"/>
    </row>
    <row r="29" spans="1:15" ht="25.5" x14ac:dyDescent="0.2">
      <c r="A29" s="59">
        <v>18</v>
      </c>
      <c r="B29" s="195" t="s">
        <v>186</v>
      </c>
      <c r="C29" s="174" t="s">
        <v>187</v>
      </c>
      <c r="D29" s="174" t="s">
        <v>188</v>
      </c>
      <c r="E29" s="174" t="s">
        <v>547</v>
      </c>
      <c r="F29" s="174" t="s">
        <v>189</v>
      </c>
      <c r="G29" s="174" t="s">
        <v>190</v>
      </c>
      <c r="H29" s="174" t="s">
        <v>542</v>
      </c>
      <c r="I29" s="1"/>
      <c r="J29" s="1"/>
      <c r="K29" s="1"/>
      <c r="L29" s="1"/>
      <c r="M29" s="1"/>
      <c r="N29" s="1"/>
      <c r="O29" s="1"/>
    </row>
    <row r="30" spans="1:15" ht="25.5" x14ac:dyDescent="0.2">
      <c r="A30" s="59">
        <v>19</v>
      </c>
      <c r="B30" s="195" t="s">
        <v>191</v>
      </c>
      <c r="C30" s="199" t="s">
        <v>192</v>
      </c>
      <c r="D30" s="199" t="s">
        <v>192</v>
      </c>
      <c r="E30" s="199" t="s">
        <v>192</v>
      </c>
      <c r="F30" s="199" t="s">
        <v>192</v>
      </c>
      <c r="G30" s="199" t="s">
        <v>192</v>
      </c>
      <c r="H30" s="199" t="s">
        <v>192</v>
      </c>
      <c r="I30" s="1"/>
      <c r="J30" s="1"/>
      <c r="K30" s="1"/>
      <c r="L30" s="1"/>
      <c r="M30" s="1"/>
      <c r="N30" s="1"/>
      <c r="O30" s="1"/>
    </row>
    <row r="31" spans="1:15" x14ac:dyDescent="0.2">
      <c r="A31" s="59" t="s">
        <v>6</v>
      </c>
      <c r="B31" s="195" t="s">
        <v>193</v>
      </c>
      <c r="C31" s="199" t="s">
        <v>194</v>
      </c>
      <c r="D31" s="199" t="s">
        <v>194</v>
      </c>
      <c r="E31" s="199" t="s">
        <v>194</v>
      </c>
      <c r="F31" s="199" t="s">
        <v>194</v>
      </c>
      <c r="G31" s="199" t="s">
        <v>194</v>
      </c>
      <c r="H31" s="199" t="s">
        <v>194</v>
      </c>
      <c r="I31" s="1"/>
      <c r="J31" s="1"/>
      <c r="K31" s="1"/>
      <c r="L31" s="1"/>
      <c r="M31" s="1"/>
      <c r="N31" s="1"/>
      <c r="O31" s="1"/>
    </row>
    <row r="32" spans="1:15" x14ac:dyDescent="0.2">
      <c r="A32" s="59" t="s">
        <v>7</v>
      </c>
      <c r="B32" s="195" t="s">
        <v>195</v>
      </c>
      <c r="C32" s="199" t="s">
        <v>194</v>
      </c>
      <c r="D32" s="199" t="s">
        <v>194</v>
      </c>
      <c r="E32" s="199" t="s">
        <v>194</v>
      </c>
      <c r="F32" s="199" t="s">
        <v>194</v>
      </c>
      <c r="G32" s="199" t="s">
        <v>194</v>
      </c>
      <c r="H32" s="199" t="s">
        <v>194</v>
      </c>
      <c r="I32" s="1"/>
      <c r="J32" s="1"/>
      <c r="K32" s="1"/>
      <c r="L32" s="1"/>
      <c r="M32" s="1"/>
      <c r="N32" s="1"/>
      <c r="O32" s="1"/>
    </row>
    <row r="33" spans="1:15" x14ac:dyDescent="0.2">
      <c r="A33" s="59">
        <v>21</v>
      </c>
      <c r="B33" s="195" t="s">
        <v>196</v>
      </c>
      <c r="C33" s="199" t="s">
        <v>192</v>
      </c>
      <c r="D33" s="199" t="s">
        <v>192</v>
      </c>
      <c r="E33" s="199" t="s">
        <v>192</v>
      </c>
      <c r="F33" s="199" t="s">
        <v>192</v>
      </c>
      <c r="G33" s="199" t="s">
        <v>192</v>
      </c>
      <c r="H33" s="199" t="s">
        <v>192</v>
      </c>
      <c r="I33" s="1"/>
      <c r="J33" s="1"/>
      <c r="K33" s="1"/>
      <c r="L33" s="1"/>
      <c r="M33" s="1"/>
      <c r="N33" s="1"/>
      <c r="O33" s="1"/>
    </row>
    <row r="34" spans="1:15" x14ac:dyDescent="0.2">
      <c r="A34" s="59">
        <v>22</v>
      </c>
      <c r="B34" s="195" t="s">
        <v>197</v>
      </c>
      <c r="C34" s="199" t="s">
        <v>175</v>
      </c>
      <c r="D34" s="199" t="s">
        <v>175</v>
      </c>
      <c r="E34" s="199" t="s">
        <v>175</v>
      </c>
      <c r="F34" s="199" t="s">
        <v>175</v>
      </c>
      <c r="G34" s="199" t="s">
        <v>175</v>
      </c>
      <c r="H34" s="199" t="s">
        <v>175</v>
      </c>
      <c r="I34" s="1"/>
      <c r="J34" s="1"/>
      <c r="K34" s="1"/>
      <c r="L34" s="1"/>
      <c r="M34" s="1"/>
      <c r="N34" s="1"/>
      <c r="O34" s="1"/>
    </row>
    <row r="35" spans="1:15" x14ac:dyDescent="0.2">
      <c r="A35" s="59">
        <v>23</v>
      </c>
      <c r="B35" s="195" t="s">
        <v>198</v>
      </c>
      <c r="C35" s="202" t="s">
        <v>199</v>
      </c>
      <c r="D35" s="202" t="s">
        <v>199</v>
      </c>
      <c r="E35" s="202" t="s">
        <v>192</v>
      </c>
      <c r="F35" s="202" t="s">
        <v>192</v>
      </c>
      <c r="G35" s="202" t="s">
        <v>199</v>
      </c>
      <c r="H35" s="202" t="s">
        <v>192</v>
      </c>
      <c r="I35" s="1"/>
      <c r="J35" s="1"/>
      <c r="K35" s="1"/>
      <c r="L35" s="1"/>
      <c r="M35" s="1"/>
      <c r="N35" s="1"/>
      <c r="O35" s="1"/>
    </row>
    <row r="36" spans="1:15" x14ac:dyDescent="0.2">
      <c r="A36" s="59">
        <v>24</v>
      </c>
      <c r="B36" s="195" t="s">
        <v>200</v>
      </c>
      <c r="C36" s="202" t="s">
        <v>8</v>
      </c>
      <c r="D36" s="202" t="s">
        <v>8</v>
      </c>
      <c r="E36" s="202" t="s">
        <v>8</v>
      </c>
      <c r="F36" s="202" t="s">
        <v>8</v>
      </c>
      <c r="G36" s="202" t="s">
        <v>8</v>
      </c>
      <c r="H36" s="202" t="s">
        <v>8</v>
      </c>
      <c r="I36" s="1"/>
      <c r="J36" s="1"/>
      <c r="K36" s="1"/>
      <c r="L36" s="1"/>
      <c r="M36" s="1"/>
      <c r="N36" s="1"/>
      <c r="O36" s="1"/>
    </row>
    <row r="37" spans="1:15" x14ac:dyDescent="0.2">
      <c r="A37" s="59">
        <v>25</v>
      </c>
      <c r="B37" s="195" t="s">
        <v>201</v>
      </c>
      <c r="C37" s="202" t="s">
        <v>8</v>
      </c>
      <c r="D37" s="202" t="s">
        <v>8</v>
      </c>
      <c r="E37" s="202" t="s">
        <v>8</v>
      </c>
      <c r="F37" s="202" t="s">
        <v>8</v>
      </c>
      <c r="G37" s="202" t="s">
        <v>8</v>
      </c>
      <c r="H37" s="202" t="s">
        <v>8</v>
      </c>
      <c r="I37" s="1"/>
      <c r="J37" s="1"/>
      <c r="K37" s="1"/>
      <c r="L37" s="1"/>
      <c r="M37" s="1"/>
      <c r="N37" s="1"/>
      <c r="O37" s="1"/>
    </row>
    <row r="38" spans="1:15" x14ac:dyDescent="0.2">
      <c r="A38" s="59">
        <v>26</v>
      </c>
      <c r="B38" s="195" t="s">
        <v>202</v>
      </c>
      <c r="C38" s="202" t="s">
        <v>8</v>
      </c>
      <c r="D38" s="202" t="s">
        <v>8</v>
      </c>
      <c r="E38" s="202" t="s">
        <v>8</v>
      </c>
      <c r="F38" s="202" t="s">
        <v>8</v>
      </c>
      <c r="G38" s="202" t="s">
        <v>8</v>
      </c>
      <c r="H38" s="202" t="s">
        <v>8</v>
      </c>
      <c r="I38" s="1"/>
      <c r="J38" s="1"/>
      <c r="K38" s="1"/>
      <c r="L38" s="1"/>
      <c r="M38" s="1"/>
      <c r="N38" s="1"/>
      <c r="O38" s="1"/>
    </row>
    <row r="39" spans="1:15" x14ac:dyDescent="0.2">
      <c r="A39" s="59">
        <v>27</v>
      </c>
      <c r="B39" s="195" t="s">
        <v>203</v>
      </c>
      <c r="C39" s="202" t="s">
        <v>204</v>
      </c>
      <c r="D39" s="202" t="s">
        <v>204</v>
      </c>
      <c r="E39" s="202" t="s">
        <v>8</v>
      </c>
      <c r="F39" s="202" t="s">
        <v>8</v>
      </c>
      <c r="G39" s="202" t="s">
        <v>204</v>
      </c>
      <c r="H39" s="202" t="s">
        <v>8</v>
      </c>
      <c r="I39" s="1"/>
      <c r="J39" s="1"/>
      <c r="K39" s="1"/>
      <c r="L39" s="1"/>
      <c r="M39" s="1"/>
      <c r="N39" s="1"/>
      <c r="O39" s="1"/>
    </row>
    <row r="40" spans="1:15" x14ac:dyDescent="0.2">
      <c r="A40" s="59">
        <v>28</v>
      </c>
      <c r="B40" s="195" t="s">
        <v>205</v>
      </c>
      <c r="C40" s="202" t="s">
        <v>153</v>
      </c>
      <c r="D40" s="202" t="s">
        <v>153</v>
      </c>
      <c r="E40" s="202" t="s">
        <v>8</v>
      </c>
      <c r="F40" s="202" t="s">
        <v>8</v>
      </c>
      <c r="G40" s="202" t="s">
        <v>153</v>
      </c>
      <c r="H40" s="202" t="s">
        <v>8</v>
      </c>
      <c r="I40" s="1"/>
      <c r="J40" s="1"/>
      <c r="K40" s="1"/>
      <c r="L40" s="1"/>
      <c r="M40" s="1"/>
      <c r="N40" s="1"/>
      <c r="O40" s="1"/>
    </row>
    <row r="41" spans="1:15" x14ac:dyDescent="0.2">
      <c r="A41" s="59">
        <v>29</v>
      </c>
      <c r="B41" s="195" t="s">
        <v>206</v>
      </c>
      <c r="C41" s="202" t="s">
        <v>0</v>
      </c>
      <c r="D41" s="202" t="s">
        <v>0</v>
      </c>
      <c r="E41" s="202" t="s">
        <v>8</v>
      </c>
      <c r="F41" s="202" t="s">
        <v>8</v>
      </c>
      <c r="G41" s="202" t="s">
        <v>0</v>
      </c>
      <c r="H41" s="202" t="s">
        <v>8</v>
      </c>
      <c r="I41" s="1"/>
      <c r="J41" s="1"/>
      <c r="K41" s="1"/>
      <c r="L41" s="1"/>
      <c r="M41" s="1"/>
      <c r="N41" s="1"/>
      <c r="O41" s="1"/>
    </row>
    <row r="42" spans="1:15" x14ac:dyDescent="0.2">
      <c r="A42" s="59">
        <v>30</v>
      </c>
      <c r="B42" s="195" t="s">
        <v>207</v>
      </c>
      <c r="C42" s="202" t="s">
        <v>175</v>
      </c>
      <c r="D42" s="202" t="s">
        <v>175</v>
      </c>
      <c r="E42" s="202" t="s">
        <v>192</v>
      </c>
      <c r="F42" s="202" t="s">
        <v>192</v>
      </c>
      <c r="G42" s="202" t="s">
        <v>175</v>
      </c>
      <c r="H42" s="202" t="s">
        <v>192</v>
      </c>
      <c r="I42" s="1"/>
      <c r="J42" s="1"/>
      <c r="K42" s="1"/>
      <c r="L42" s="1"/>
      <c r="M42" s="1"/>
      <c r="N42" s="1"/>
      <c r="O42" s="1"/>
    </row>
    <row r="43" spans="1:15" ht="63.75" x14ac:dyDescent="0.2">
      <c r="A43" s="59">
        <v>31</v>
      </c>
      <c r="B43" s="195" t="s">
        <v>208</v>
      </c>
      <c r="C43" s="203" t="s">
        <v>209</v>
      </c>
      <c r="D43" s="203" t="s">
        <v>209</v>
      </c>
      <c r="E43" s="203" t="s">
        <v>8</v>
      </c>
      <c r="F43" s="203" t="s">
        <v>8</v>
      </c>
      <c r="G43" s="203" t="s">
        <v>209</v>
      </c>
      <c r="H43" s="203" t="s">
        <v>8</v>
      </c>
      <c r="I43" s="1"/>
      <c r="J43" s="1"/>
      <c r="K43" s="1"/>
      <c r="L43" s="1"/>
      <c r="M43" s="1"/>
      <c r="N43" s="1"/>
      <c r="O43" s="1"/>
    </row>
    <row r="44" spans="1:15" x14ac:dyDescent="0.2">
      <c r="A44" s="59">
        <v>32</v>
      </c>
      <c r="B44" s="195" t="s">
        <v>210</v>
      </c>
      <c r="C44" s="202" t="s">
        <v>211</v>
      </c>
      <c r="D44" s="202" t="s">
        <v>211</v>
      </c>
      <c r="E44" s="202" t="s">
        <v>8</v>
      </c>
      <c r="F44" s="202" t="s">
        <v>8</v>
      </c>
      <c r="G44" s="202" t="s">
        <v>211</v>
      </c>
      <c r="H44" s="202" t="s">
        <v>8</v>
      </c>
      <c r="I44" s="1"/>
      <c r="J44" s="1"/>
      <c r="K44" s="1"/>
      <c r="L44" s="1"/>
      <c r="M44" s="1"/>
      <c r="N44" s="1"/>
      <c r="O44" s="1"/>
    </row>
    <row r="45" spans="1:15" x14ac:dyDescent="0.2">
      <c r="A45" s="59">
        <v>33</v>
      </c>
      <c r="B45" s="195" t="s">
        <v>212</v>
      </c>
      <c r="C45" s="202" t="s">
        <v>9</v>
      </c>
      <c r="D45" s="202" t="s">
        <v>9</v>
      </c>
      <c r="E45" s="202" t="s">
        <v>8</v>
      </c>
      <c r="F45" s="202" t="s">
        <v>8</v>
      </c>
      <c r="G45" s="202" t="s">
        <v>9</v>
      </c>
      <c r="H45" s="202" t="s">
        <v>8</v>
      </c>
      <c r="I45" s="1"/>
      <c r="J45" s="1"/>
      <c r="K45" s="1"/>
      <c r="L45" s="1"/>
      <c r="M45" s="1"/>
      <c r="N45" s="1"/>
      <c r="O45" s="1"/>
    </row>
    <row r="46" spans="1:15" x14ac:dyDescent="0.2">
      <c r="A46" s="59">
        <v>34</v>
      </c>
      <c r="B46" s="195" t="s">
        <v>213</v>
      </c>
      <c r="C46" s="202" t="s">
        <v>8</v>
      </c>
      <c r="D46" s="202" t="s">
        <v>8</v>
      </c>
      <c r="E46" s="202" t="s">
        <v>8</v>
      </c>
      <c r="F46" s="202" t="s">
        <v>8</v>
      </c>
      <c r="G46" s="202" t="s">
        <v>8</v>
      </c>
      <c r="H46" s="202" t="s">
        <v>8</v>
      </c>
      <c r="I46" s="1"/>
      <c r="J46" s="1"/>
      <c r="K46" s="1"/>
      <c r="L46" s="1"/>
      <c r="M46" s="1"/>
      <c r="N46" s="1"/>
      <c r="O46" s="1"/>
    </row>
    <row r="47" spans="1:15" x14ac:dyDescent="0.2">
      <c r="A47" s="59">
        <v>35</v>
      </c>
      <c r="B47" s="195" t="s">
        <v>214</v>
      </c>
      <c r="C47" s="196" t="s">
        <v>215</v>
      </c>
      <c r="D47" s="196" t="s">
        <v>215</v>
      </c>
      <c r="E47" s="196" t="s">
        <v>216</v>
      </c>
      <c r="F47" s="196" t="s">
        <v>216</v>
      </c>
      <c r="G47" s="196" t="s">
        <v>215</v>
      </c>
      <c r="H47" s="196" t="s">
        <v>216</v>
      </c>
      <c r="I47" s="1"/>
      <c r="J47" s="1"/>
      <c r="K47" s="1"/>
      <c r="L47" s="1"/>
      <c r="M47" s="1"/>
      <c r="N47" s="1"/>
      <c r="O47" s="1"/>
    </row>
    <row r="48" spans="1:15" ht="25.5" x14ac:dyDescent="0.2">
      <c r="A48" s="59">
        <v>36</v>
      </c>
      <c r="B48" s="195" t="s">
        <v>217</v>
      </c>
      <c r="C48" s="203" t="s">
        <v>192</v>
      </c>
      <c r="D48" s="203" t="s">
        <v>192</v>
      </c>
      <c r="E48" s="203" t="s">
        <v>218</v>
      </c>
      <c r="F48" s="203" t="s">
        <v>218</v>
      </c>
      <c r="G48" s="203" t="s">
        <v>192</v>
      </c>
      <c r="H48" s="203" t="s">
        <v>218</v>
      </c>
      <c r="I48" s="1"/>
      <c r="J48" s="1"/>
      <c r="K48" s="1"/>
      <c r="L48" s="1"/>
      <c r="M48" s="1"/>
      <c r="N48" s="1"/>
      <c r="O48" s="1"/>
    </row>
    <row r="49" spans="1:15" x14ac:dyDescent="0.2">
      <c r="A49" s="59">
        <v>37</v>
      </c>
      <c r="B49" s="195" t="s">
        <v>219</v>
      </c>
      <c r="C49" s="202" t="s">
        <v>8</v>
      </c>
      <c r="D49" s="202" t="s">
        <v>8</v>
      </c>
      <c r="E49" s="202" t="s">
        <v>8</v>
      </c>
      <c r="F49" s="202" t="s">
        <v>8</v>
      </c>
      <c r="G49" s="202" t="s">
        <v>8</v>
      </c>
      <c r="H49" s="202" t="s">
        <v>8</v>
      </c>
      <c r="I49" s="1"/>
      <c r="J49" s="1"/>
      <c r="K49" s="1"/>
      <c r="L49" s="1"/>
      <c r="M49" s="1"/>
      <c r="N49" s="1"/>
      <c r="O49" s="1"/>
    </row>
    <row r="50" spans="1:15" x14ac:dyDescent="0.2">
      <c r="A50" s="24"/>
      <c r="B50" s="24"/>
      <c r="C50" s="24"/>
      <c r="D50" s="24"/>
      <c r="E50" s="24"/>
      <c r="F50" s="24"/>
      <c r="G50" s="24"/>
      <c r="H50" s="24"/>
    </row>
  </sheetData>
  <mergeCells count="1">
    <mergeCell ref="A1:T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zoomScaleNormal="100" workbookViewId="0">
      <selection activeCell="D111" sqref="D111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02" bestFit="1" customWidth="1"/>
    <col min="4" max="4" width="17.33203125" bestFit="1" customWidth="1"/>
    <col min="5" max="5" width="17.77734375" style="159" customWidth="1"/>
  </cols>
  <sheetData>
    <row r="1" spans="1:10" x14ac:dyDescent="0.2">
      <c r="A1" s="222" t="s">
        <v>486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139" t="s">
        <v>464</v>
      </c>
      <c r="B3" s="2"/>
      <c r="C3" s="100"/>
      <c r="D3" s="2"/>
      <c r="E3" s="180"/>
    </row>
    <row r="4" spans="1:10" x14ac:dyDescent="0.2">
      <c r="B4" s="2"/>
      <c r="C4" s="100"/>
      <c r="D4" s="2"/>
      <c r="E4" s="180"/>
    </row>
    <row r="5" spans="1:10" x14ac:dyDescent="0.2">
      <c r="B5" s="2"/>
      <c r="C5" s="100"/>
      <c r="D5" s="2"/>
      <c r="E5" s="180"/>
      <c r="I5" s="92"/>
    </row>
    <row r="6" spans="1:10" x14ac:dyDescent="0.2">
      <c r="A6" s="138">
        <f>Innholdsfortegnelse!D10</f>
        <v>44651</v>
      </c>
      <c r="B6" s="93"/>
      <c r="C6" s="101"/>
      <c r="D6" s="93"/>
      <c r="E6" s="181"/>
    </row>
    <row r="7" spans="1:10" ht="21.75" customHeight="1" x14ac:dyDescent="0.2">
      <c r="A7" s="92" t="s">
        <v>484</v>
      </c>
      <c r="H7" s="136"/>
    </row>
    <row r="8" spans="1:10" ht="63.75" customHeight="1" x14ac:dyDescent="0.2">
      <c r="A8" s="224" t="s">
        <v>220</v>
      </c>
      <c r="B8" s="225"/>
      <c r="C8" s="95" t="s">
        <v>17</v>
      </c>
      <c r="D8" s="95" t="s">
        <v>18</v>
      </c>
      <c r="E8" s="182" t="s">
        <v>19</v>
      </c>
    </row>
    <row r="9" spans="1:10" ht="63.75" customHeight="1" x14ac:dyDescent="0.2">
      <c r="A9" s="226"/>
      <c r="B9" s="227"/>
      <c r="C9" s="96" t="s">
        <v>221</v>
      </c>
      <c r="D9" s="96" t="s">
        <v>222</v>
      </c>
      <c r="E9" s="183" t="s">
        <v>223</v>
      </c>
    </row>
    <row r="10" spans="1:10" x14ac:dyDescent="0.2">
      <c r="A10" s="60">
        <v>1</v>
      </c>
      <c r="B10" s="38" t="s">
        <v>224</v>
      </c>
      <c r="C10" s="39">
        <v>5088110.5585399996</v>
      </c>
      <c r="D10" s="60" t="s">
        <v>10</v>
      </c>
      <c r="E10" s="184"/>
    </row>
    <row r="11" spans="1:10" x14ac:dyDescent="0.2">
      <c r="A11" s="59"/>
      <c r="B11" s="3" t="s">
        <v>225</v>
      </c>
      <c r="C11" s="62" t="s">
        <v>8</v>
      </c>
      <c r="D11" s="59"/>
      <c r="E11" s="61"/>
    </row>
    <row r="12" spans="1:10" x14ac:dyDescent="0.2">
      <c r="A12" s="59"/>
      <c r="B12" s="3" t="s">
        <v>226</v>
      </c>
      <c r="C12" s="62" t="s">
        <v>8</v>
      </c>
      <c r="D12" s="59"/>
      <c r="E12" s="61"/>
    </row>
    <row r="13" spans="1:10" x14ac:dyDescent="0.2">
      <c r="A13" s="59"/>
      <c r="B13" s="3" t="s">
        <v>227</v>
      </c>
      <c r="C13" s="62" t="s">
        <v>8</v>
      </c>
      <c r="D13" s="59"/>
      <c r="E13" s="61"/>
    </row>
    <row r="14" spans="1:10" x14ac:dyDescent="0.2">
      <c r="A14" s="59">
        <v>2</v>
      </c>
      <c r="B14" s="3" t="s">
        <v>228</v>
      </c>
      <c r="C14" s="191">
        <v>-30945.751744999998</v>
      </c>
      <c r="D14" s="59" t="s">
        <v>11</v>
      </c>
      <c r="E14" s="61"/>
    </row>
    <row r="15" spans="1:10" x14ac:dyDescent="0.2">
      <c r="A15" s="59">
        <v>3</v>
      </c>
      <c r="B15" s="3" t="s">
        <v>229</v>
      </c>
      <c r="C15" s="62">
        <v>47895.321240000005</v>
      </c>
      <c r="D15" s="59" t="s">
        <v>12</v>
      </c>
      <c r="E15" s="61"/>
    </row>
    <row r="16" spans="1:10" x14ac:dyDescent="0.2">
      <c r="A16" s="59" t="s">
        <v>13</v>
      </c>
      <c r="B16" s="3" t="s">
        <v>230</v>
      </c>
      <c r="C16" s="62" t="s">
        <v>8</v>
      </c>
      <c r="D16" s="59" t="s">
        <v>14</v>
      </c>
      <c r="E16" s="61"/>
    </row>
    <row r="17" spans="1:5" x14ac:dyDescent="0.2">
      <c r="A17" s="59">
        <v>4</v>
      </c>
      <c r="B17" s="3" t="s">
        <v>231</v>
      </c>
      <c r="C17" s="62" t="s">
        <v>8</v>
      </c>
      <c r="D17" s="59"/>
      <c r="E17" s="61">
        <v>0</v>
      </c>
    </row>
    <row r="18" spans="1:5" x14ac:dyDescent="0.2">
      <c r="A18" s="59"/>
      <c r="B18" s="3" t="s">
        <v>232</v>
      </c>
      <c r="C18" s="62" t="s">
        <v>8</v>
      </c>
      <c r="D18" s="59"/>
      <c r="E18" s="61"/>
    </row>
    <row r="19" spans="1:5" x14ac:dyDescent="0.2">
      <c r="A19" s="59">
        <v>5</v>
      </c>
      <c r="B19" s="3" t="s">
        <v>233</v>
      </c>
      <c r="C19" s="62">
        <v>0</v>
      </c>
      <c r="D19" s="59">
        <v>84</v>
      </c>
      <c r="E19" s="61">
        <v>0</v>
      </c>
    </row>
    <row r="20" spans="1:5" ht="14.25" customHeight="1" x14ac:dyDescent="0.2">
      <c r="A20" s="59" t="s">
        <v>15</v>
      </c>
      <c r="B20" s="3" t="s">
        <v>234</v>
      </c>
      <c r="C20" s="62">
        <v>0</v>
      </c>
      <c r="D20" s="59" t="s">
        <v>16</v>
      </c>
      <c r="E20" s="61"/>
    </row>
    <row r="21" spans="1:5" ht="14.25" customHeight="1" x14ac:dyDescent="0.2">
      <c r="A21" s="12">
        <v>6</v>
      </c>
      <c r="B21" s="12" t="s">
        <v>235</v>
      </c>
      <c r="C21" s="99">
        <v>5105060.1280350005</v>
      </c>
      <c r="D21" s="12" t="s">
        <v>236</v>
      </c>
      <c r="E21" s="185"/>
    </row>
    <row r="22" spans="1:5" x14ac:dyDescent="0.2">
      <c r="A22" s="228" t="s">
        <v>237</v>
      </c>
      <c r="B22" s="229"/>
      <c r="C22" s="229"/>
      <c r="D22" s="229"/>
      <c r="E22" s="230"/>
    </row>
    <row r="23" spans="1:5" x14ac:dyDescent="0.2">
      <c r="A23" s="59">
        <v>7</v>
      </c>
      <c r="B23" s="3" t="s">
        <v>238</v>
      </c>
      <c r="C23" s="176">
        <v>-26173.058415</v>
      </c>
      <c r="D23" s="174" t="s">
        <v>20</v>
      </c>
      <c r="E23" s="61"/>
    </row>
    <row r="24" spans="1:5" x14ac:dyDescent="0.2">
      <c r="A24" s="59">
        <v>8</v>
      </c>
      <c r="B24" s="3" t="s">
        <v>239</v>
      </c>
      <c r="C24" s="176">
        <v>-1402.9908900000005</v>
      </c>
      <c r="D24" s="174" t="s">
        <v>21</v>
      </c>
      <c r="E24" s="61">
        <v>0</v>
      </c>
    </row>
    <row r="25" spans="1:5" x14ac:dyDescent="0.2">
      <c r="A25" s="59">
        <v>9</v>
      </c>
      <c r="B25" s="3" t="s">
        <v>240</v>
      </c>
      <c r="C25" s="177" t="s">
        <v>8</v>
      </c>
      <c r="D25" s="174"/>
      <c r="E25" s="61"/>
    </row>
    <row r="26" spans="1:5" ht="25.5" x14ac:dyDescent="0.2">
      <c r="A26" s="59">
        <v>10</v>
      </c>
      <c r="B26" s="3" t="s">
        <v>241</v>
      </c>
      <c r="C26" s="177">
        <v>0</v>
      </c>
      <c r="D26" s="174" t="s">
        <v>22</v>
      </c>
      <c r="E26" s="61">
        <v>0</v>
      </c>
    </row>
    <row r="27" spans="1:5" x14ac:dyDescent="0.2">
      <c r="A27" s="59">
        <v>11</v>
      </c>
      <c r="B27" s="3" t="s">
        <v>242</v>
      </c>
      <c r="C27" s="177" t="s">
        <v>8</v>
      </c>
      <c r="D27" s="174" t="s">
        <v>23</v>
      </c>
      <c r="E27" s="61"/>
    </row>
    <row r="28" spans="1:5" x14ac:dyDescent="0.2">
      <c r="A28" s="59">
        <v>12</v>
      </c>
      <c r="B28" s="3" t="s">
        <v>243</v>
      </c>
      <c r="C28" s="177" t="s">
        <v>8</v>
      </c>
      <c r="D28" s="174" t="s">
        <v>24</v>
      </c>
      <c r="E28" s="61">
        <v>0</v>
      </c>
    </row>
    <row r="29" spans="1:5" x14ac:dyDescent="0.2">
      <c r="A29" s="59">
        <v>13</v>
      </c>
      <c r="B29" s="3" t="s">
        <v>244</v>
      </c>
      <c r="C29" s="177" t="s">
        <v>8</v>
      </c>
      <c r="D29" s="174" t="s">
        <v>25</v>
      </c>
      <c r="E29" s="61"/>
    </row>
    <row r="30" spans="1:5" x14ac:dyDescent="0.2">
      <c r="A30" s="59">
        <v>14</v>
      </c>
      <c r="B30" s="3" t="s">
        <v>245</v>
      </c>
      <c r="C30" s="177">
        <v>0</v>
      </c>
      <c r="D30" s="174" t="s">
        <v>26</v>
      </c>
      <c r="E30" s="61"/>
    </row>
    <row r="31" spans="1:5" x14ac:dyDescent="0.2">
      <c r="A31" s="59">
        <v>15</v>
      </c>
      <c r="B31" s="3" t="s">
        <v>246</v>
      </c>
      <c r="C31" s="177">
        <v>0</v>
      </c>
      <c r="D31" s="174" t="s">
        <v>27</v>
      </c>
      <c r="E31" s="61">
        <v>0</v>
      </c>
    </row>
    <row r="32" spans="1:5" x14ac:dyDescent="0.2">
      <c r="A32" s="59">
        <v>16</v>
      </c>
      <c r="B32" s="3" t="s">
        <v>247</v>
      </c>
      <c r="C32" s="177">
        <v>0</v>
      </c>
      <c r="D32" s="174" t="s">
        <v>28</v>
      </c>
      <c r="E32" s="61">
        <v>0</v>
      </c>
    </row>
    <row r="33" spans="1:5" ht="25.5" x14ac:dyDescent="0.2">
      <c r="A33" s="59">
        <v>17</v>
      </c>
      <c r="B33" s="3" t="s">
        <v>248</v>
      </c>
      <c r="C33" s="177">
        <v>0</v>
      </c>
      <c r="D33" s="174" t="s">
        <v>29</v>
      </c>
      <c r="E33" s="61">
        <v>0</v>
      </c>
    </row>
    <row r="34" spans="1:5" ht="38.25" x14ac:dyDescent="0.2">
      <c r="A34" s="59">
        <v>18</v>
      </c>
      <c r="B34" s="3" t="s">
        <v>249</v>
      </c>
      <c r="C34" s="177">
        <v>0</v>
      </c>
      <c r="D34" s="174" t="s">
        <v>30</v>
      </c>
      <c r="E34" s="61">
        <v>0</v>
      </c>
    </row>
    <row r="35" spans="1:5" ht="38.25" x14ac:dyDescent="0.2">
      <c r="A35" s="59">
        <v>19</v>
      </c>
      <c r="B35" s="3" t="s">
        <v>250</v>
      </c>
      <c r="C35" s="177">
        <v>0</v>
      </c>
      <c r="D35" s="174" t="s">
        <v>31</v>
      </c>
      <c r="E35" s="61">
        <v>0</v>
      </c>
    </row>
    <row r="36" spans="1:5" x14ac:dyDescent="0.2">
      <c r="A36" s="59">
        <v>20</v>
      </c>
      <c r="B36" s="3" t="s">
        <v>240</v>
      </c>
      <c r="C36" s="177" t="s">
        <v>8</v>
      </c>
      <c r="D36" s="174"/>
      <c r="E36" s="61"/>
    </row>
    <row r="37" spans="1:5" x14ac:dyDescent="0.2">
      <c r="A37" s="59" t="s">
        <v>6</v>
      </c>
      <c r="B37" s="3" t="s">
        <v>251</v>
      </c>
      <c r="C37" s="177">
        <v>0</v>
      </c>
      <c r="D37" s="174" t="s">
        <v>32</v>
      </c>
      <c r="E37" s="61"/>
    </row>
    <row r="38" spans="1:5" x14ac:dyDescent="0.2">
      <c r="A38" s="59" t="s">
        <v>7</v>
      </c>
      <c r="B38" s="3" t="s">
        <v>252</v>
      </c>
      <c r="C38" s="177" t="s">
        <v>8</v>
      </c>
      <c r="D38" s="174" t="s">
        <v>33</v>
      </c>
      <c r="E38" s="61"/>
    </row>
    <row r="39" spans="1:5" ht="25.5" x14ac:dyDescent="0.2">
      <c r="A39" s="59" t="s">
        <v>34</v>
      </c>
      <c r="B39" s="3" t="s">
        <v>253</v>
      </c>
      <c r="C39" s="177">
        <v>0</v>
      </c>
      <c r="D39" s="174" t="s">
        <v>35</v>
      </c>
      <c r="E39" s="61"/>
    </row>
    <row r="40" spans="1:5" x14ac:dyDescent="0.2">
      <c r="A40" s="59" t="s">
        <v>36</v>
      </c>
      <c r="B40" s="3" t="s">
        <v>254</v>
      </c>
      <c r="C40" s="177">
        <v>0</v>
      </c>
      <c r="D40" s="174" t="s">
        <v>37</v>
      </c>
      <c r="E40" s="61"/>
    </row>
    <row r="41" spans="1:5" ht="25.5" x14ac:dyDescent="0.2">
      <c r="A41" s="59">
        <v>21</v>
      </c>
      <c r="B41" s="3" t="s">
        <v>255</v>
      </c>
      <c r="C41" s="177">
        <v>0</v>
      </c>
      <c r="D41" s="174" t="s">
        <v>38</v>
      </c>
      <c r="E41" s="61">
        <v>0</v>
      </c>
    </row>
    <row r="42" spans="1:5" x14ac:dyDescent="0.2">
      <c r="A42" s="59">
        <v>22</v>
      </c>
      <c r="B42" s="3" t="s">
        <v>256</v>
      </c>
      <c r="C42" s="177">
        <v>0</v>
      </c>
      <c r="D42" s="174" t="s">
        <v>39</v>
      </c>
      <c r="E42" s="61"/>
    </row>
    <row r="43" spans="1:5" ht="25.5" x14ac:dyDescent="0.2">
      <c r="A43" s="59">
        <v>23</v>
      </c>
      <c r="B43" s="3" t="s">
        <v>257</v>
      </c>
      <c r="C43" s="177">
        <v>0</v>
      </c>
      <c r="D43" s="174" t="s">
        <v>40</v>
      </c>
      <c r="E43" s="61"/>
    </row>
    <row r="44" spans="1:5" x14ac:dyDescent="0.2">
      <c r="A44" s="59">
        <v>24</v>
      </c>
      <c r="B44" s="3" t="s">
        <v>240</v>
      </c>
      <c r="C44" s="177" t="s">
        <v>8</v>
      </c>
      <c r="D44" s="174"/>
      <c r="E44" s="61"/>
    </row>
    <row r="45" spans="1:5" ht="25.5" x14ac:dyDescent="0.2">
      <c r="A45" s="59">
        <v>25</v>
      </c>
      <c r="B45" s="3" t="s">
        <v>258</v>
      </c>
      <c r="C45" s="177">
        <v>0</v>
      </c>
      <c r="D45" s="174" t="s">
        <v>38</v>
      </c>
      <c r="E45" s="61"/>
    </row>
    <row r="46" spans="1:5" x14ac:dyDescent="0.2">
      <c r="A46" s="59" t="s">
        <v>41</v>
      </c>
      <c r="B46" s="3" t="s">
        <v>259</v>
      </c>
      <c r="C46" s="177">
        <v>0</v>
      </c>
      <c r="D46" s="174" t="s">
        <v>42</v>
      </c>
      <c r="E46" s="61"/>
    </row>
    <row r="47" spans="1:5" x14ac:dyDescent="0.2">
      <c r="A47" s="59" t="s">
        <v>43</v>
      </c>
      <c r="B47" s="3" t="s">
        <v>260</v>
      </c>
      <c r="C47" s="177">
        <v>0</v>
      </c>
      <c r="D47" s="174" t="s">
        <v>44</v>
      </c>
      <c r="E47" s="61"/>
    </row>
    <row r="48" spans="1:5" x14ac:dyDescent="0.2">
      <c r="A48" s="59">
        <v>26</v>
      </c>
      <c r="B48" s="3" t="s">
        <v>261</v>
      </c>
      <c r="C48" s="177">
        <v>0</v>
      </c>
      <c r="D48" s="174" t="s">
        <v>45</v>
      </c>
      <c r="E48" s="61"/>
    </row>
    <row r="49" spans="1:5" x14ac:dyDescent="0.2">
      <c r="A49" s="59" t="s">
        <v>46</v>
      </c>
      <c r="B49" s="3" t="s">
        <v>262</v>
      </c>
      <c r="C49" s="177">
        <v>0</v>
      </c>
      <c r="D49" s="174"/>
      <c r="E49" s="61"/>
    </row>
    <row r="50" spans="1:5" x14ac:dyDescent="0.2">
      <c r="A50" s="59"/>
      <c r="B50" s="3" t="s">
        <v>263</v>
      </c>
      <c r="C50" s="177">
        <v>0</v>
      </c>
      <c r="D50" s="174"/>
      <c r="E50" s="61">
        <v>0</v>
      </c>
    </row>
    <row r="51" spans="1:5" x14ac:dyDescent="0.2">
      <c r="A51" s="59"/>
      <c r="B51" s="3" t="s">
        <v>264</v>
      </c>
      <c r="C51" s="177">
        <v>0</v>
      </c>
      <c r="D51" s="174"/>
      <c r="E51" s="61">
        <v>0</v>
      </c>
    </row>
    <row r="52" spans="1:5" x14ac:dyDescent="0.2">
      <c r="A52" s="59"/>
      <c r="B52" s="3" t="s">
        <v>265</v>
      </c>
      <c r="C52" s="177">
        <v>0</v>
      </c>
      <c r="D52" s="174">
        <v>468</v>
      </c>
      <c r="E52" s="61">
        <v>0</v>
      </c>
    </row>
    <row r="53" spans="1:5" x14ac:dyDescent="0.2">
      <c r="A53" s="59"/>
      <c r="B53" s="3" t="s">
        <v>266</v>
      </c>
      <c r="C53" s="177">
        <v>0</v>
      </c>
      <c r="D53" s="174">
        <v>468</v>
      </c>
      <c r="E53" s="61">
        <v>0</v>
      </c>
    </row>
    <row r="54" spans="1:5" ht="25.5" x14ac:dyDescent="0.2">
      <c r="A54" s="59" t="s">
        <v>47</v>
      </c>
      <c r="B54" s="3" t="s">
        <v>267</v>
      </c>
      <c r="C54" s="177">
        <v>0</v>
      </c>
      <c r="D54" s="174"/>
      <c r="E54" s="61"/>
    </row>
    <row r="55" spans="1:5" x14ac:dyDescent="0.2">
      <c r="A55" s="59">
        <v>27</v>
      </c>
      <c r="B55" s="3" t="s">
        <v>268</v>
      </c>
      <c r="C55" s="177">
        <v>0</v>
      </c>
      <c r="D55" s="174" t="s">
        <v>48</v>
      </c>
      <c r="E55" s="61"/>
    </row>
    <row r="56" spans="1:5" ht="38.25" x14ac:dyDescent="0.2">
      <c r="A56" s="12">
        <v>28</v>
      </c>
      <c r="B56" s="12" t="s">
        <v>269</v>
      </c>
      <c r="C56" s="189">
        <v>-27576.049305</v>
      </c>
      <c r="D56" s="99" t="s">
        <v>270</v>
      </c>
      <c r="E56" s="185">
        <v>0</v>
      </c>
    </row>
    <row r="57" spans="1:5" ht="51" x14ac:dyDescent="0.2">
      <c r="A57" s="12">
        <v>29</v>
      </c>
      <c r="B57" s="12" t="s">
        <v>271</v>
      </c>
      <c r="C57" s="189">
        <v>5077484.0787300002</v>
      </c>
      <c r="D57" s="99" t="s">
        <v>272</v>
      </c>
      <c r="E57" s="185">
        <v>0</v>
      </c>
    </row>
    <row r="58" spans="1:5" ht="14.25" customHeight="1" x14ac:dyDescent="0.2">
      <c r="A58" s="216" t="s">
        <v>273</v>
      </c>
      <c r="B58" s="217"/>
      <c r="C58" s="217"/>
      <c r="D58" s="217"/>
      <c r="E58" s="218"/>
    </row>
    <row r="59" spans="1:5" x14ac:dyDescent="0.2">
      <c r="A59" s="3">
        <v>30</v>
      </c>
      <c r="B59" s="3" t="s">
        <v>224</v>
      </c>
      <c r="C59" s="62">
        <v>575000</v>
      </c>
      <c r="D59" s="59" t="s">
        <v>49</v>
      </c>
      <c r="E59" s="186"/>
    </row>
    <row r="60" spans="1:5" x14ac:dyDescent="0.2">
      <c r="A60" s="3">
        <v>31</v>
      </c>
      <c r="B60" s="3" t="s">
        <v>274</v>
      </c>
      <c r="C60" s="62">
        <v>0</v>
      </c>
      <c r="D60" s="59"/>
      <c r="E60" s="186"/>
    </row>
    <row r="61" spans="1:5" x14ac:dyDescent="0.2">
      <c r="A61" s="3">
        <v>32</v>
      </c>
      <c r="B61" s="3" t="s">
        <v>275</v>
      </c>
      <c r="C61" s="62">
        <v>575000</v>
      </c>
      <c r="D61" s="59"/>
      <c r="E61" s="186"/>
    </row>
    <row r="62" spans="1:5" x14ac:dyDescent="0.2">
      <c r="A62" s="3">
        <v>33</v>
      </c>
      <c r="B62" s="3" t="s">
        <v>276</v>
      </c>
      <c r="C62" s="62">
        <v>0</v>
      </c>
      <c r="D62" s="59" t="s">
        <v>50</v>
      </c>
      <c r="E62" s="186">
        <v>0</v>
      </c>
    </row>
    <row r="63" spans="1:5" x14ac:dyDescent="0.2">
      <c r="A63" s="3"/>
      <c r="B63" s="3" t="s">
        <v>277</v>
      </c>
      <c r="C63" s="62" t="s">
        <v>8</v>
      </c>
      <c r="D63" s="59"/>
      <c r="E63" s="186"/>
    </row>
    <row r="64" spans="1:5" ht="25.5" x14ac:dyDescent="0.2">
      <c r="A64" s="3">
        <v>34</v>
      </c>
      <c r="B64" s="3" t="s">
        <v>278</v>
      </c>
      <c r="C64" s="62">
        <v>0</v>
      </c>
      <c r="D64" s="59" t="s">
        <v>51</v>
      </c>
      <c r="E64" s="186"/>
    </row>
    <row r="65" spans="1:5" ht="14.25" customHeight="1" x14ac:dyDescent="0.2">
      <c r="A65" s="3">
        <v>35</v>
      </c>
      <c r="B65" s="3" t="s">
        <v>279</v>
      </c>
      <c r="C65" s="62" t="s">
        <v>8</v>
      </c>
      <c r="D65" s="59"/>
      <c r="E65" s="186"/>
    </row>
    <row r="66" spans="1:5" x14ac:dyDescent="0.2">
      <c r="A66" s="12">
        <v>36</v>
      </c>
      <c r="B66" s="12" t="s">
        <v>280</v>
      </c>
      <c r="C66" s="99">
        <v>575000</v>
      </c>
      <c r="D66" s="12" t="s">
        <v>281</v>
      </c>
      <c r="E66" s="185"/>
    </row>
    <row r="67" spans="1:5" ht="14.25" customHeight="1" x14ac:dyDescent="0.2">
      <c r="A67" s="216" t="s">
        <v>282</v>
      </c>
      <c r="B67" s="217"/>
      <c r="C67" s="217"/>
      <c r="D67" s="217"/>
      <c r="E67" s="218"/>
    </row>
    <row r="68" spans="1:5" x14ac:dyDescent="0.2">
      <c r="A68" s="59">
        <v>37</v>
      </c>
      <c r="B68" s="3" t="s">
        <v>283</v>
      </c>
      <c r="C68" s="62">
        <v>0</v>
      </c>
      <c r="D68" s="59" t="s">
        <v>52</v>
      </c>
      <c r="E68" s="61">
        <v>0</v>
      </c>
    </row>
    <row r="69" spans="1:5" ht="25.5" x14ac:dyDescent="0.2">
      <c r="A69" s="59">
        <v>38</v>
      </c>
      <c r="B69" s="3" t="s">
        <v>284</v>
      </c>
      <c r="C69" s="62">
        <v>0</v>
      </c>
      <c r="D69" s="59" t="s">
        <v>53</v>
      </c>
      <c r="E69" s="61">
        <v>0</v>
      </c>
    </row>
    <row r="70" spans="1:5" ht="38.25" x14ac:dyDescent="0.2">
      <c r="A70" s="59">
        <v>39</v>
      </c>
      <c r="B70" s="3" t="s">
        <v>285</v>
      </c>
      <c r="C70" s="62">
        <v>0</v>
      </c>
      <c r="D70" s="59" t="s">
        <v>54</v>
      </c>
      <c r="E70" s="61">
        <v>0</v>
      </c>
    </row>
    <row r="71" spans="1:5" ht="38.25" x14ac:dyDescent="0.2">
      <c r="A71" s="59">
        <v>40</v>
      </c>
      <c r="B71" s="3" t="s">
        <v>286</v>
      </c>
      <c r="C71" s="62">
        <v>0</v>
      </c>
      <c r="D71" s="59" t="s">
        <v>55</v>
      </c>
      <c r="E71" s="61"/>
    </row>
    <row r="72" spans="1:5" x14ac:dyDescent="0.2">
      <c r="A72" s="59">
        <v>41</v>
      </c>
      <c r="B72" s="3" t="s">
        <v>287</v>
      </c>
      <c r="C72" s="62">
        <v>0</v>
      </c>
      <c r="D72" s="59"/>
      <c r="E72" s="61"/>
    </row>
    <row r="73" spans="1:5" ht="25.5" x14ac:dyDescent="0.2">
      <c r="A73" s="59" t="s">
        <v>56</v>
      </c>
      <c r="B73" s="3" t="s">
        <v>288</v>
      </c>
      <c r="C73" s="62">
        <v>0</v>
      </c>
      <c r="D73" s="59" t="s">
        <v>57</v>
      </c>
      <c r="E73" s="61"/>
    </row>
    <row r="74" spans="1:5" x14ac:dyDescent="0.2">
      <c r="A74" s="59"/>
      <c r="B74" s="3" t="s">
        <v>289</v>
      </c>
      <c r="C74" s="62">
        <v>0</v>
      </c>
      <c r="D74" s="59"/>
      <c r="E74" s="61"/>
    </row>
    <row r="75" spans="1:5" ht="25.5" x14ac:dyDescent="0.2">
      <c r="A75" s="59" t="s">
        <v>58</v>
      </c>
      <c r="B75" s="3" t="s">
        <v>290</v>
      </c>
      <c r="C75" s="62" t="s">
        <v>8</v>
      </c>
      <c r="D75" s="59"/>
      <c r="E75" s="61"/>
    </row>
    <row r="76" spans="1:5" x14ac:dyDescent="0.2">
      <c r="A76" s="59"/>
      <c r="B76" s="3" t="s">
        <v>289</v>
      </c>
      <c r="C76" s="62" t="s">
        <v>8</v>
      </c>
      <c r="D76" s="59"/>
      <c r="E76" s="61"/>
    </row>
    <row r="77" spans="1:5" ht="25.5" x14ac:dyDescent="0.2">
      <c r="A77" s="59" t="s">
        <v>59</v>
      </c>
      <c r="B77" s="3" t="s">
        <v>291</v>
      </c>
      <c r="C77" s="62" t="s">
        <v>8</v>
      </c>
      <c r="D77" s="59"/>
      <c r="E77" s="61"/>
    </row>
    <row r="78" spans="1:5" x14ac:dyDescent="0.2">
      <c r="A78" s="59"/>
      <c r="B78" s="3" t="s">
        <v>292</v>
      </c>
      <c r="C78" s="62" t="s">
        <v>8</v>
      </c>
      <c r="D78" s="59"/>
      <c r="E78" s="61"/>
    </row>
    <row r="79" spans="1:5" x14ac:dyDescent="0.2">
      <c r="A79" s="59"/>
      <c r="B79" s="3" t="s">
        <v>293</v>
      </c>
      <c r="C79" s="62" t="s">
        <v>8</v>
      </c>
      <c r="D79" s="59"/>
      <c r="E79" s="61"/>
    </row>
    <row r="80" spans="1:5" x14ac:dyDescent="0.2">
      <c r="A80" s="59"/>
      <c r="B80" s="3" t="s">
        <v>294</v>
      </c>
      <c r="C80" s="62" t="s">
        <v>8</v>
      </c>
      <c r="D80" s="59"/>
      <c r="E80" s="61"/>
    </row>
    <row r="81" spans="1:5" x14ac:dyDescent="0.2">
      <c r="A81" s="59">
        <v>42</v>
      </c>
      <c r="B81" s="3" t="s">
        <v>295</v>
      </c>
      <c r="C81" s="62">
        <v>0</v>
      </c>
      <c r="D81" s="59" t="s">
        <v>60</v>
      </c>
      <c r="E81" s="61"/>
    </row>
    <row r="82" spans="1:5" ht="25.5" x14ac:dyDescent="0.2">
      <c r="A82" s="12">
        <v>43</v>
      </c>
      <c r="B82" s="12" t="s">
        <v>296</v>
      </c>
      <c r="C82" s="99">
        <v>0</v>
      </c>
      <c r="D82" s="12" t="s">
        <v>297</v>
      </c>
      <c r="E82" s="185"/>
    </row>
    <row r="83" spans="1:5" ht="51" x14ac:dyDescent="0.2">
      <c r="A83" s="12">
        <v>44</v>
      </c>
      <c r="B83" s="12" t="s">
        <v>153</v>
      </c>
      <c r="C83" s="99">
        <v>575000</v>
      </c>
      <c r="D83" s="12" t="s">
        <v>298</v>
      </c>
      <c r="E83" s="185"/>
    </row>
    <row r="84" spans="1:5" x14ac:dyDescent="0.2">
      <c r="A84" s="12">
        <v>45</v>
      </c>
      <c r="B84" s="12" t="s">
        <v>299</v>
      </c>
      <c r="C84" s="99">
        <v>5652484.0787300002</v>
      </c>
      <c r="D84" s="12" t="s">
        <v>300</v>
      </c>
      <c r="E84" s="185"/>
    </row>
    <row r="85" spans="1:5" ht="14.25" customHeight="1" x14ac:dyDescent="0.2">
      <c r="A85" s="216" t="s">
        <v>301</v>
      </c>
      <c r="B85" s="217"/>
      <c r="C85" s="217"/>
      <c r="D85" s="217"/>
      <c r="E85" s="218"/>
    </row>
    <row r="86" spans="1:5" x14ac:dyDescent="0.2">
      <c r="A86" s="3">
        <v>46</v>
      </c>
      <c r="B86" s="3" t="s">
        <v>224</v>
      </c>
      <c r="C86" s="62">
        <v>724413.30772000004</v>
      </c>
      <c r="D86" s="59" t="s">
        <v>61</v>
      </c>
      <c r="E86" s="61"/>
    </row>
    <row r="87" spans="1:5" x14ac:dyDescent="0.2">
      <c r="A87" s="3">
        <v>47</v>
      </c>
      <c r="B87" s="3" t="s">
        <v>302</v>
      </c>
      <c r="C87" s="62">
        <v>0</v>
      </c>
      <c r="D87" s="59" t="s">
        <v>62</v>
      </c>
      <c r="E87" s="61"/>
    </row>
    <row r="88" spans="1:5" x14ac:dyDescent="0.2">
      <c r="A88" s="3"/>
      <c r="B88" s="3" t="s">
        <v>303</v>
      </c>
      <c r="C88" s="62" t="s">
        <v>8</v>
      </c>
      <c r="D88" s="59"/>
      <c r="E88" s="61"/>
    </row>
    <row r="89" spans="1:5" x14ac:dyDescent="0.2">
      <c r="A89" s="3">
        <v>48</v>
      </c>
      <c r="B89" s="3" t="s">
        <v>304</v>
      </c>
      <c r="C89" s="62">
        <v>0</v>
      </c>
      <c r="D89" s="59" t="s">
        <v>63</v>
      </c>
      <c r="E89" s="61"/>
    </row>
    <row r="90" spans="1:5" x14ac:dyDescent="0.2">
      <c r="A90" s="3">
        <v>49</v>
      </c>
      <c r="B90" s="3" t="s">
        <v>279</v>
      </c>
      <c r="C90" s="62">
        <v>0</v>
      </c>
      <c r="D90" s="59"/>
      <c r="E90" s="61"/>
    </row>
    <row r="91" spans="1:5" ht="14.25" customHeight="1" x14ac:dyDescent="0.2">
      <c r="A91" s="3">
        <v>50</v>
      </c>
      <c r="B91" s="3" t="s">
        <v>305</v>
      </c>
      <c r="C91" s="62" t="s">
        <v>8</v>
      </c>
      <c r="D91" s="59" t="s">
        <v>64</v>
      </c>
      <c r="E91" s="61"/>
    </row>
    <row r="92" spans="1:5" ht="25.5" x14ac:dyDescent="0.2">
      <c r="A92" s="12">
        <v>51</v>
      </c>
      <c r="B92" s="12" t="s">
        <v>306</v>
      </c>
      <c r="C92" s="99">
        <v>724413.30772000004</v>
      </c>
      <c r="D92" s="12" t="s">
        <v>307</v>
      </c>
      <c r="E92" s="185"/>
    </row>
    <row r="93" spans="1:5" ht="14.25" customHeight="1" x14ac:dyDescent="0.2">
      <c r="A93" s="213" t="s">
        <v>308</v>
      </c>
      <c r="B93" s="214"/>
      <c r="C93" s="214"/>
      <c r="D93" s="214"/>
      <c r="E93" s="215"/>
    </row>
    <row r="94" spans="1:5" x14ac:dyDescent="0.2">
      <c r="A94" s="59">
        <v>52</v>
      </c>
      <c r="B94" s="3" t="s">
        <v>309</v>
      </c>
      <c r="C94" s="62">
        <v>0</v>
      </c>
      <c r="D94" s="59" t="s">
        <v>65</v>
      </c>
      <c r="E94" s="61"/>
    </row>
    <row r="95" spans="1:5" ht="25.5" x14ac:dyDescent="0.2">
      <c r="A95" s="59">
        <v>53</v>
      </c>
      <c r="B95" s="3" t="s">
        <v>310</v>
      </c>
      <c r="C95" s="62">
        <v>0</v>
      </c>
      <c r="D95" s="59" t="s">
        <v>66</v>
      </c>
      <c r="E95" s="61"/>
    </row>
    <row r="96" spans="1:5" ht="38.25" x14ac:dyDescent="0.2">
      <c r="A96" s="59">
        <v>54</v>
      </c>
      <c r="B96" s="3" t="s">
        <v>311</v>
      </c>
      <c r="C96" s="62">
        <v>0</v>
      </c>
      <c r="D96" s="59" t="s">
        <v>67</v>
      </c>
      <c r="E96" s="61"/>
    </row>
    <row r="97" spans="1:5" x14ac:dyDescent="0.2">
      <c r="A97" s="59" t="s">
        <v>68</v>
      </c>
      <c r="B97" s="3" t="s">
        <v>312</v>
      </c>
      <c r="C97" s="62">
        <v>0</v>
      </c>
      <c r="D97" s="59"/>
      <c r="E97" s="61"/>
    </row>
    <row r="98" spans="1:5" x14ac:dyDescent="0.2">
      <c r="A98" s="59" t="s">
        <v>69</v>
      </c>
      <c r="B98" s="3" t="s">
        <v>313</v>
      </c>
      <c r="C98" s="62">
        <v>0</v>
      </c>
      <c r="D98" s="59"/>
      <c r="E98" s="61"/>
    </row>
    <row r="99" spans="1:5" ht="38.25" x14ac:dyDescent="0.2">
      <c r="A99" s="59">
        <v>55</v>
      </c>
      <c r="B99" s="3" t="s">
        <v>314</v>
      </c>
      <c r="C99" s="62">
        <v>0</v>
      </c>
      <c r="D99" s="59" t="s">
        <v>70</v>
      </c>
      <c r="E99" s="61"/>
    </row>
    <row r="100" spans="1:5" x14ac:dyDescent="0.2">
      <c r="A100" s="59">
        <v>56</v>
      </c>
      <c r="B100" s="3" t="s">
        <v>315</v>
      </c>
      <c r="C100" s="62">
        <v>0</v>
      </c>
      <c r="D100" s="59"/>
      <c r="E100" s="61"/>
    </row>
    <row r="101" spans="1:5" ht="25.5" x14ac:dyDescent="0.2">
      <c r="A101" s="59" t="s">
        <v>71</v>
      </c>
      <c r="B101" s="3" t="s">
        <v>316</v>
      </c>
      <c r="C101" s="62">
        <v>0</v>
      </c>
      <c r="D101" s="59" t="s">
        <v>57</v>
      </c>
      <c r="E101" s="61"/>
    </row>
    <row r="102" spans="1:5" x14ac:dyDescent="0.2">
      <c r="A102" s="59"/>
      <c r="B102" s="3" t="s">
        <v>289</v>
      </c>
      <c r="C102" s="62">
        <v>0</v>
      </c>
      <c r="D102" s="59"/>
      <c r="E102" s="61"/>
    </row>
    <row r="103" spans="1:5" ht="25.5" x14ac:dyDescent="0.2">
      <c r="A103" s="59" t="s">
        <v>72</v>
      </c>
      <c r="B103" s="3" t="s">
        <v>317</v>
      </c>
      <c r="C103" s="62">
        <v>0</v>
      </c>
      <c r="D103" s="59"/>
      <c r="E103" s="61"/>
    </row>
    <row r="104" spans="1:5" x14ac:dyDescent="0.2">
      <c r="A104" s="59"/>
      <c r="B104" s="3" t="s">
        <v>289</v>
      </c>
      <c r="C104" s="62">
        <v>0</v>
      </c>
      <c r="D104" s="59"/>
      <c r="E104" s="61"/>
    </row>
    <row r="105" spans="1:5" ht="25.5" x14ac:dyDescent="0.2">
      <c r="A105" s="59" t="s">
        <v>73</v>
      </c>
      <c r="B105" s="3" t="s">
        <v>318</v>
      </c>
      <c r="C105" s="62">
        <v>0</v>
      </c>
      <c r="D105" s="59">
        <v>468</v>
      </c>
      <c r="E105" s="61"/>
    </row>
    <row r="106" spans="1:5" x14ac:dyDescent="0.2">
      <c r="A106" s="59"/>
      <c r="B106" s="3" t="s">
        <v>292</v>
      </c>
      <c r="C106" s="62">
        <v>0</v>
      </c>
      <c r="D106" s="59"/>
      <c r="E106" s="61"/>
    </row>
    <row r="107" spans="1:5" x14ac:dyDescent="0.2">
      <c r="A107" s="59"/>
      <c r="B107" s="3" t="s">
        <v>319</v>
      </c>
      <c r="C107" s="62">
        <v>0</v>
      </c>
      <c r="D107" s="59">
        <v>468</v>
      </c>
      <c r="E107" s="61"/>
    </row>
    <row r="108" spans="1:5" x14ac:dyDescent="0.2">
      <c r="A108" s="59"/>
      <c r="B108" s="3" t="s">
        <v>320</v>
      </c>
      <c r="C108" s="62">
        <v>0</v>
      </c>
      <c r="D108" s="59"/>
      <c r="E108" s="61"/>
    </row>
    <row r="109" spans="1:5" ht="25.5" x14ac:dyDescent="0.2">
      <c r="A109" s="12">
        <v>57</v>
      </c>
      <c r="B109" s="12" t="s">
        <v>321</v>
      </c>
      <c r="C109" s="99">
        <v>0</v>
      </c>
      <c r="D109" s="12" t="s">
        <v>322</v>
      </c>
      <c r="E109" s="185"/>
    </row>
    <row r="110" spans="1:5" ht="51" x14ac:dyDescent="0.2">
      <c r="A110" s="12">
        <v>58</v>
      </c>
      <c r="B110" s="12" t="s">
        <v>154</v>
      </c>
      <c r="C110" s="99">
        <v>724413.30772000004</v>
      </c>
      <c r="D110" s="12" t="s">
        <v>323</v>
      </c>
      <c r="E110" s="185"/>
    </row>
    <row r="111" spans="1:5" x14ac:dyDescent="0.2">
      <c r="A111" s="12">
        <v>59</v>
      </c>
      <c r="B111" s="12" t="s">
        <v>138</v>
      </c>
      <c r="C111" s="99">
        <v>6376897.3864500001</v>
      </c>
      <c r="D111" s="12" t="s">
        <v>324</v>
      </c>
      <c r="E111" s="185"/>
    </row>
    <row r="112" spans="1:5" x14ac:dyDescent="0.2">
      <c r="A112" s="59" t="s">
        <v>74</v>
      </c>
      <c r="B112" s="3" t="s">
        <v>325</v>
      </c>
      <c r="C112" s="62">
        <v>0</v>
      </c>
      <c r="D112" s="59" t="s">
        <v>75</v>
      </c>
      <c r="E112" s="61"/>
    </row>
    <row r="113" spans="1:5" x14ac:dyDescent="0.2">
      <c r="A113" s="59"/>
      <c r="B113" s="3" t="s">
        <v>326</v>
      </c>
      <c r="C113" s="62">
        <v>0</v>
      </c>
      <c r="D113" s="59" t="s">
        <v>76</v>
      </c>
      <c r="E113" s="61"/>
    </row>
    <row r="114" spans="1:5" x14ac:dyDescent="0.2">
      <c r="A114" s="59"/>
      <c r="B114" s="3" t="s">
        <v>327</v>
      </c>
      <c r="C114" s="62">
        <v>0</v>
      </c>
      <c r="D114" s="59"/>
      <c r="E114" s="61"/>
    </row>
    <row r="115" spans="1:5" ht="14.25" customHeight="1" x14ac:dyDescent="0.2">
      <c r="A115" s="59"/>
      <c r="B115" s="3" t="s">
        <v>328</v>
      </c>
      <c r="C115" s="62">
        <v>0</v>
      </c>
      <c r="D115" s="59"/>
      <c r="E115" s="61"/>
    </row>
    <row r="116" spans="1:5" ht="14.25" customHeight="1" x14ac:dyDescent="0.2">
      <c r="A116" s="59">
        <v>60</v>
      </c>
      <c r="B116" s="12" t="s">
        <v>329</v>
      </c>
      <c r="C116" s="99">
        <v>37252523.908546269</v>
      </c>
      <c r="D116" s="12"/>
      <c r="E116" s="99"/>
    </row>
    <row r="117" spans="1:5" ht="14.25" customHeight="1" x14ac:dyDescent="0.2">
      <c r="A117" s="216" t="s">
        <v>330</v>
      </c>
      <c r="B117" s="217"/>
      <c r="C117" s="217"/>
      <c r="D117" s="217"/>
      <c r="E117" s="218"/>
    </row>
    <row r="118" spans="1:5" x14ac:dyDescent="0.2">
      <c r="A118" s="59">
        <v>61</v>
      </c>
      <c r="B118" s="10" t="s">
        <v>331</v>
      </c>
      <c r="C118" s="188">
        <v>0.1362990623452805</v>
      </c>
      <c r="D118" s="10" t="s">
        <v>77</v>
      </c>
      <c r="E118" s="185"/>
    </row>
    <row r="119" spans="1:5" x14ac:dyDescent="0.2">
      <c r="A119" s="59">
        <v>62</v>
      </c>
      <c r="B119" s="10" t="s">
        <v>332</v>
      </c>
      <c r="C119" s="188">
        <v>0.15173425812990993</v>
      </c>
      <c r="D119" s="10" t="s">
        <v>78</v>
      </c>
      <c r="E119" s="185"/>
    </row>
    <row r="120" spans="1:5" x14ac:dyDescent="0.2">
      <c r="A120" s="59">
        <v>63</v>
      </c>
      <c r="B120" s="10" t="s">
        <v>333</v>
      </c>
      <c r="C120" s="188">
        <v>0.17118027766669114</v>
      </c>
      <c r="D120" s="10" t="s">
        <v>79</v>
      </c>
      <c r="E120" s="185"/>
    </row>
    <row r="121" spans="1:5" ht="25.5" x14ac:dyDescent="0.2">
      <c r="A121" s="59">
        <v>64</v>
      </c>
      <c r="B121" s="10" t="s">
        <v>334</v>
      </c>
      <c r="C121" s="188">
        <v>6.5000000000000002E-2</v>
      </c>
      <c r="D121" s="10" t="s">
        <v>80</v>
      </c>
      <c r="E121" s="185"/>
    </row>
    <row r="122" spans="1:5" x14ac:dyDescent="0.2">
      <c r="A122" s="59">
        <v>65</v>
      </c>
      <c r="B122" s="10" t="s">
        <v>335</v>
      </c>
      <c r="C122" s="188">
        <v>2.5000000000000001E-2</v>
      </c>
      <c r="D122" s="10"/>
      <c r="E122" s="185"/>
    </row>
    <row r="123" spans="1:5" x14ac:dyDescent="0.2">
      <c r="A123" s="59">
        <v>66</v>
      </c>
      <c r="B123" s="10" t="s">
        <v>336</v>
      </c>
      <c r="C123" s="188">
        <v>0.01</v>
      </c>
      <c r="D123" s="10"/>
      <c r="E123" s="185"/>
    </row>
    <row r="124" spans="1:5" x14ac:dyDescent="0.2">
      <c r="A124" s="59">
        <v>67</v>
      </c>
      <c r="B124" s="10" t="s">
        <v>337</v>
      </c>
      <c r="C124" s="188">
        <v>0.03</v>
      </c>
      <c r="D124" s="10" t="s">
        <v>81</v>
      </c>
      <c r="E124" s="185"/>
    </row>
    <row r="125" spans="1:5" x14ac:dyDescent="0.2">
      <c r="A125" s="59" t="s">
        <v>82</v>
      </c>
      <c r="B125" s="10" t="s">
        <v>338</v>
      </c>
      <c r="C125" s="188">
        <v>0</v>
      </c>
      <c r="D125" s="10"/>
      <c r="E125" s="185"/>
    </row>
    <row r="126" spans="1:5" x14ac:dyDescent="0.2">
      <c r="A126" s="59">
        <v>68</v>
      </c>
      <c r="B126" s="10" t="s">
        <v>339</v>
      </c>
      <c r="C126" s="188">
        <v>0.13618027766669116</v>
      </c>
      <c r="D126" s="10" t="s">
        <v>83</v>
      </c>
      <c r="E126" s="185"/>
    </row>
    <row r="127" spans="1:5" x14ac:dyDescent="0.2">
      <c r="A127" s="59">
        <v>69</v>
      </c>
      <c r="B127" s="10" t="s">
        <v>340</v>
      </c>
      <c r="C127" s="187" t="s">
        <v>8</v>
      </c>
      <c r="D127" s="10"/>
      <c r="E127" s="185"/>
    </row>
    <row r="128" spans="1:5" ht="14.25" customHeight="1" x14ac:dyDescent="0.2">
      <c r="A128" s="59">
        <v>70</v>
      </c>
      <c r="B128" s="10" t="s">
        <v>340</v>
      </c>
      <c r="C128" s="187" t="s">
        <v>8</v>
      </c>
      <c r="D128" s="10"/>
      <c r="E128" s="185"/>
    </row>
    <row r="129" spans="1:5" ht="14.25" customHeight="1" x14ac:dyDescent="0.2">
      <c r="A129" s="59">
        <v>71</v>
      </c>
      <c r="B129" s="10" t="s">
        <v>340</v>
      </c>
      <c r="C129" s="187" t="s">
        <v>8</v>
      </c>
      <c r="D129" s="10"/>
      <c r="E129" s="185"/>
    </row>
    <row r="130" spans="1:5" x14ac:dyDescent="0.2">
      <c r="A130" s="219" t="s">
        <v>330</v>
      </c>
      <c r="B130" s="220"/>
      <c r="C130" s="220"/>
      <c r="D130" s="220"/>
      <c r="E130" s="221"/>
    </row>
    <row r="131" spans="1:5" ht="38.25" x14ac:dyDescent="0.2">
      <c r="A131" s="3">
        <v>72</v>
      </c>
      <c r="B131" s="3" t="s">
        <v>341</v>
      </c>
      <c r="C131" s="61">
        <v>0</v>
      </c>
      <c r="D131" s="59" t="s">
        <v>84</v>
      </c>
      <c r="E131" s="186"/>
    </row>
    <row r="132" spans="1:5" ht="38.25" x14ac:dyDescent="0.2">
      <c r="A132" s="3">
        <v>73</v>
      </c>
      <c r="B132" s="3" t="s">
        <v>342</v>
      </c>
      <c r="C132" s="61">
        <v>0</v>
      </c>
      <c r="D132" s="59" t="s">
        <v>85</v>
      </c>
      <c r="E132" s="186"/>
    </row>
    <row r="133" spans="1:5" x14ac:dyDescent="0.2">
      <c r="A133" s="3">
        <v>74</v>
      </c>
      <c r="B133" s="3" t="s">
        <v>240</v>
      </c>
      <c r="C133" s="61" t="s">
        <v>8</v>
      </c>
      <c r="D133" s="59"/>
      <c r="E133" s="186"/>
    </row>
    <row r="134" spans="1:5" ht="25.5" x14ac:dyDescent="0.2">
      <c r="A134" s="3">
        <v>75</v>
      </c>
      <c r="B134" s="3" t="s">
        <v>343</v>
      </c>
      <c r="C134" s="61">
        <v>0</v>
      </c>
      <c r="D134" s="59" t="s">
        <v>86</v>
      </c>
      <c r="E134" s="186"/>
    </row>
    <row r="135" spans="1:5" ht="14.25" customHeight="1" x14ac:dyDescent="0.2">
      <c r="A135" s="216" t="s">
        <v>344</v>
      </c>
      <c r="B135" s="217"/>
      <c r="C135" s="217"/>
      <c r="D135" s="217"/>
      <c r="E135" s="218"/>
    </row>
    <row r="136" spans="1:5" x14ac:dyDescent="0.2">
      <c r="A136" s="3">
        <v>76</v>
      </c>
      <c r="B136" s="3" t="s">
        <v>345</v>
      </c>
      <c r="C136" s="62">
        <v>0</v>
      </c>
      <c r="D136" s="3">
        <v>62</v>
      </c>
      <c r="E136" s="186"/>
    </row>
    <row r="137" spans="1:5" x14ac:dyDescent="0.2">
      <c r="A137" s="3">
        <v>77</v>
      </c>
      <c r="B137" s="3" t="s">
        <v>346</v>
      </c>
      <c r="C137" s="62">
        <v>465656.54885682836</v>
      </c>
      <c r="D137" s="3">
        <v>62</v>
      </c>
      <c r="E137" s="186"/>
    </row>
    <row r="138" spans="1:5" x14ac:dyDescent="0.2">
      <c r="A138" s="3">
        <v>78</v>
      </c>
      <c r="B138" s="3" t="s">
        <v>305</v>
      </c>
      <c r="C138" s="62">
        <v>0</v>
      </c>
      <c r="D138" s="3">
        <v>62</v>
      </c>
      <c r="E138" s="186"/>
    </row>
    <row r="139" spans="1:5" x14ac:dyDescent="0.2">
      <c r="A139" s="3">
        <v>79</v>
      </c>
      <c r="B139" s="3" t="s">
        <v>347</v>
      </c>
      <c r="C139" s="62">
        <v>223515.14345127763</v>
      </c>
      <c r="D139" s="3">
        <v>62</v>
      </c>
      <c r="E139" s="186"/>
    </row>
    <row r="140" spans="1:5" x14ac:dyDescent="0.2">
      <c r="A140" s="219" t="s">
        <v>348</v>
      </c>
      <c r="B140" s="220"/>
      <c r="C140" s="220"/>
      <c r="D140" s="220"/>
      <c r="E140" s="221"/>
    </row>
    <row r="141" spans="1:5" ht="25.5" x14ac:dyDescent="0.2">
      <c r="A141" s="3">
        <v>80</v>
      </c>
      <c r="B141" s="3" t="s">
        <v>349</v>
      </c>
      <c r="C141" s="59" t="s">
        <v>8</v>
      </c>
      <c r="D141" s="59" t="s">
        <v>87</v>
      </c>
      <c r="E141" s="186"/>
    </row>
    <row r="142" spans="1:5" ht="25.5" x14ac:dyDescent="0.2">
      <c r="A142" s="3">
        <v>81</v>
      </c>
      <c r="B142" s="3" t="s">
        <v>350</v>
      </c>
      <c r="C142" s="156">
        <v>0</v>
      </c>
      <c r="D142" s="59" t="s">
        <v>87</v>
      </c>
      <c r="E142" s="186"/>
    </row>
    <row r="143" spans="1:5" ht="25.5" x14ac:dyDescent="0.2">
      <c r="A143" s="3">
        <v>82</v>
      </c>
      <c r="B143" s="3" t="s">
        <v>351</v>
      </c>
      <c r="C143" s="59" t="s">
        <v>8</v>
      </c>
      <c r="D143" s="59" t="s">
        <v>88</v>
      </c>
      <c r="E143" s="186"/>
    </row>
    <row r="144" spans="1:5" ht="25.5" x14ac:dyDescent="0.2">
      <c r="A144" s="3">
        <v>83</v>
      </c>
      <c r="B144" s="3" t="s">
        <v>352</v>
      </c>
      <c r="C144" s="59" t="s">
        <v>8</v>
      </c>
      <c r="D144" s="59" t="s">
        <v>88</v>
      </c>
      <c r="E144" s="186"/>
    </row>
    <row r="145" spans="1:5" ht="25.5" x14ac:dyDescent="0.2">
      <c r="A145" s="3">
        <v>84</v>
      </c>
      <c r="B145" s="3" t="s">
        <v>353</v>
      </c>
      <c r="C145" s="59" t="s">
        <v>8</v>
      </c>
      <c r="D145" s="59" t="s">
        <v>89</v>
      </c>
      <c r="E145" s="186"/>
    </row>
    <row r="146" spans="1:5" ht="25.5" x14ac:dyDescent="0.2">
      <c r="A146" s="3">
        <v>85</v>
      </c>
      <c r="B146" s="3" t="s">
        <v>354</v>
      </c>
      <c r="C146" s="59" t="s">
        <v>8</v>
      </c>
      <c r="D146" s="59" t="s">
        <v>89</v>
      </c>
      <c r="E146" s="186"/>
    </row>
  </sheetData>
  <mergeCells count="11">
    <mergeCell ref="A85:E85"/>
    <mergeCell ref="A1:J2"/>
    <mergeCell ref="A8:B9"/>
    <mergeCell ref="A22:E22"/>
    <mergeCell ref="A58:E58"/>
    <mergeCell ref="A67:E67"/>
    <mergeCell ref="A93:E93"/>
    <mergeCell ref="A117:E117"/>
    <mergeCell ref="A130:E130"/>
    <mergeCell ref="A135:E135"/>
    <mergeCell ref="A140:E14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zoomScaleNormal="100" workbookViewId="0">
      <selection activeCell="C20" sqref="C20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222" t="s">
        <v>140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"/>
    </row>
    <row r="2" spans="1:17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"/>
    </row>
    <row r="3" spans="1:17" x14ac:dyDescent="0.2">
      <c r="A3" s="25" t="s">
        <v>465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3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38">
        <f>Innholdsfortegnelse!D11</f>
        <v>44651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36" t="s">
        <v>369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"/>
      <c r="P7" s="2"/>
      <c r="Q7" s="2"/>
    </row>
    <row r="8" spans="1:17" ht="38.25" customHeight="1" x14ac:dyDescent="0.2">
      <c r="A8" s="234" t="s">
        <v>364</v>
      </c>
      <c r="B8" s="234"/>
      <c r="C8" s="234" t="s">
        <v>355</v>
      </c>
      <c r="D8" s="234"/>
      <c r="E8" s="234" t="s">
        <v>515</v>
      </c>
      <c r="F8" s="234"/>
      <c r="G8" s="234" t="s">
        <v>356</v>
      </c>
      <c r="H8" s="234"/>
      <c r="I8" s="234" t="s">
        <v>357</v>
      </c>
      <c r="J8" s="234"/>
      <c r="K8" s="234"/>
      <c r="L8" s="234"/>
      <c r="M8" s="234" t="s">
        <v>362</v>
      </c>
      <c r="N8" s="237" t="s">
        <v>363</v>
      </c>
      <c r="O8" s="2"/>
      <c r="P8" s="2"/>
      <c r="Q8" s="2"/>
    </row>
    <row r="9" spans="1:17" ht="63.75" x14ac:dyDescent="0.2">
      <c r="A9" s="235"/>
      <c r="B9" s="235"/>
      <c r="C9" s="47" t="s">
        <v>514</v>
      </c>
      <c r="D9" s="47" t="s">
        <v>513</v>
      </c>
      <c r="E9" s="47" t="s">
        <v>358</v>
      </c>
      <c r="F9" s="47" t="s">
        <v>359</v>
      </c>
      <c r="G9" s="47" t="s">
        <v>514</v>
      </c>
      <c r="H9" s="47" t="s">
        <v>513</v>
      </c>
      <c r="I9" s="47" t="s">
        <v>512</v>
      </c>
      <c r="J9" s="47" t="s">
        <v>360</v>
      </c>
      <c r="K9" s="47" t="s">
        <v>511</v>
      </c>
      <c r="L9" s="47" t="s">
        <v>361</v>
      </c>
      <c r="M9" s="235"/>
      <c r="N9" s="238"/>
      <c r="O9" s="2"/>
      <c r="P9" s="2"/>
      <c r="Q9" s="2"/>
    </row>
    <row r="10" spans="1:17" x14ac:dyDescent="0.2">
      <c r="A10" s="42"/>
      <c r="B10" s="42"/>
      <c r="C10" s="42" t="s">
        <v>90</v>
      </c>
      <c r="D10" s="42" t="s">
        <v>91</v>
      </c>
      <c r="E10" s="42" t="s">
        <v>92</v>
      </c>
      <c r="F10" s="42" t="s">
        <v>93</v>
      </c>
      <c r="G10" s="42" t="s">
        <v>94</v>
      </c>
      <c r="H10" s="42" t="s">
        <v>95</v>
      </c>
      <c r="I10" s="42" t="s">
        <v>96</v>
      </c>
      <c r="J10" s="42" t="s">
        <v>97</v>
      </c>
      <c r="K10" s="42" t="s">
        <v>98</v>
      </c>
      <c r="L10" s="42" t="s">
        <v>99</v>
      </c>
      <c r="M10" s="42" t="s">
        <v>100</v>
      </c>
      <c r="N10" s="43" t="s">
        <v>101</v>
      </c>
      <c r="O10" s="2"/>
      <c r="P10" s="2"/>
      <c r="Q10" s="2"/>
    </row>
    <row r="11" spans="1:17" x14ac:dyDescent="0.2">
      <c r="A11" s="66" t="s">
        <v>90</v>
      </c>
      <c r="B11" s="51" t="s">
        <v>365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178" t="s">
        <v>366</v>
      </c>
      <c r="C12" s="54">
        <v>99163131.211972311</v>
      </c>
      <c r="D12" s="54"/>
      <c r="E12" s="54"/>
      <c r="F12" s="54"/>
      <c r="G12" s="54"/>
      <c r="H12" s="54"/>
      <c r="I12" s="54">
        <v>32800511.422454476</v>
      </c>
      <c r="J12" s="54"/>
      <c r="K12" s="54"/>
      <c r="L12" s="54">
        <v>32800511.422454476</v>
      </c>
      <c r="M12" s="106">
        <v>0.99676490807523821</v>
      </c>
      <c r="N12" s="105">
        <v>1</v>
      </c>
      <c r="O12" s="2"/>
      <c r="P12" s="2"/>
      <c r="Q12" s="2"/>
    </row>
    <row r="13" spans="1:17" x14ac:dyDescent="0.2">
      <c r="A13" s="67"/>
      <c r="B13" s="178" t="s">
        <v>367</v>
      </c>
      <c r="C13" s="54">
        <v>584409.27366666659</v>
      </c>
      <c r="D13" s="54"/>
      <c r="E13" s="54"/>
      <c r="F13" s="54"/>
      <c r="G13" s="54"/>
      <c r="H13" s="54"/>
      <c r="I13" s="54">
        <v>58440.92736666667</v>
      </c>
      <c r="J13" s="54"/>
      <c r="K13" s="54"/>
      <c r="L13" s="54">
        <v>58440.92736666667</v>
      </c>
      <c r="M13" s="106">
        <v>1.7759438212475336E-3</v>
      </c>
      <c r="N13" s="105">
        <v>1</v>
      </c>
      <c r="O13" s="2"/>
      <c r="P13" s="2"/>
      <c r="Q13" s="2"/>
    </row>
    <row r="14" spans="1:17" x14ac:dyDescent="0.2">
      <c r="A14" s="67"/>
      <c r="B14" s="178" t="s">
        <v>368</v>
      </c>
      <c r="C14" s="54">
        <v>480161.40665296803</v>
      </c>
      <c r="D14" s="54"/>
      <c r="E14" s="54"/>
      <c r="F14" s="54"/>
      <c r="G14" s="54"/>
      <c r="H14" s="54"/>
      <c r="I14" s="54">
        <v>48016.140665296807</v>
      </c>
      <c r="J14" s="54"/>
      <c r="K14" s="54"/>
      <c r="L14" s="54">
        <v>48016.140665296807</v>
      </c>
      <c r="M14" s="106">
        <v>1.4591481035142603E-3</v>
      </c>
      <c r="N14" s="105">
        <v>1</v>
      </c>
      <c r="O14" s="2"/>
      <c r="P14" s="2"/>
      <c r="Q14" s="2"/>
    </row>
    <row r="15" spans="1:17" x14ac:dyDescent="0.2">
      <c r="A15" s="67"/>
      <c r="B15" s="178" t="s">
        <v>102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06">
        <v>0</v>
      </c>
      <c r="N15" s="105">
        <v>1</v>
      </c>
      <c r="O15" s="2"/>
      <c r="P15" s="2"/>
      <c r="Q15" s="2"/>
    </row>
    <row r="16" spans="1:17" x14ac:dyDescent="0.2">
      <c r="A16" s="67"/>
      <c r="B16" s="178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6"/>
      <c r="N16" s="105"/>
      <c r="O16" s="2"/>
      <c r="P16" s="2"/>
      <c r="Q16" s="2"/>
    </row>
    <row r="17" spans="1:17" x14ac:dyDescent="0.2">
      <c r="A17" s="67"/>
      <c r="B17" s="178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6"/>
      <c r="N17" s="105"/>
      <c r="O17" s="2"/>
      <c r="P17" s="2"/>
      <c r="Q17" s="2"/>
    </row>
    <row r="18" spans="1:17" x14ac:dyDescent="0.2">
      <c r="A18" s="67"/>
      <c r="B18" s="178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06"/>
      <c r="N18" s="105"/>
      <c r="O18" s="2"/>
      <c r="P18" s="2"/>
      <c r="Q18" s="2"/>
    </row>
    <row r="19" spans="1:17" x14ac:dyDescent="0.2">
      <c r="A19" s="67"/>
      <c r="B19" s="17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6"/>
      <c r="N19" s="105"/>
      <c r="O19" s="2"/>
      <c r="P19" s="2"/>
      <c r="Q19" s="2"/>
    </row>
    <row r="20" spans="1:17" x14ac:dyDescent="0.2">
      <c r="A20" s="123" t="s">
        <v>91</v>
      </c>
      <c r="B20" s="179" t="s">
        <v>361</v>
      </c>
      <c r="C20" s="113">
        <f>SUM(C12:C14)</f>
        <v>100227701.89229195</v>
      </c>
      <c r="D20" s="113"/>
      <c r="E20" s="113"/>
      <c r="F20" s="113"/>
      <c r="G20" s="113"/>
      <c r="H20" s="113"/>
      <c r="I20" s="113">
        <f>SUM(I12:I14)</f>
        <v>32906968.490486439</v>
      </c>
      <c r="J20" s="113"/>
      <c r="K20" s="113"/>
      <c r="L20" s="113">
        <f>SUM(L12:L14)</f>
        <v>32906968.490486439</v>
      </c>
      <c r="M20" s="124">
        <v>1</v>
      </c>
      <c r="N20" s="125">
        <v>4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370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364</v>
      </c>
      <c r="B25" s="239"/>
      <c r="C25" s="239"/>
      <c r="D25" s="239"/>
      <c r="E25" s="239"/>
      <c r="F25" s="89" t="s">
        <v>371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40"/>
      <c r="C26" s="240"/>
      <c r="D26" s="240"/>
      <c r="E26" s="240"/>
      <c r="F26" s="72" t="s">
        <v>90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90</v>
      </c>
      <c r="B27" s="241" t="s">
        <v>372</v>
      </c>
      <c r="C27" s="242"/>
      <c r="D27" s="242"/>
      <c r="E27" s="243"/>
      <c r="F27" s="69">
        <v>37252523.908546269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91</v>
      </c>
      <c r="B28" s="244" t="s">
        <v>373</v>
      </c>
      <c r="C28" s="245"/>
      <c r="D28" s="245"/>
      <c r="E28" s="246"/>
      <c r="F28" s="104">
        <v>1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92</v>
      </c>
      <c r="B29" s="231" t="s">
        <v>374</v>
      </c>
      <c r="C29" s="232"/>
      <c r="D29" s="232"/>
      <c r="E29" s="233"/>
      <c r="F29" s="70">
        <v>372525.2390854627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37"/>
      <c r="C30" s="137"/>
      <c r="D30" s="137"/>
      <c r="E30" s="1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A1:P2"/>
    <mergeCell ref="B25:E25"/>
    <mergeCell ref="B26:E26"/>
    <mergeCell ref="B27:E27"/>
    <mergeCell ref="B28:E28"/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" numberStoredAsText="1"/>
    <ignoredError sqref="L20 I20 C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59"/>
  <sheetViews>
    <sheetView showGridLines="0" zoomScale="85" zoomScaleNormal="85" workbookViewId="0">
      <selection activeCell="S62" sqref="S62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222" t="s">
        <v>144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469</v>
      </c>
      <c r="B3" s="2"/>
      <c r="C3" s="2"/>
      <c r="D3" s="2"/>
      <c r="E3" s="1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38">
        <f>Innholdsfortegnelse!D12</f>
        <v>44651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51" t="s">
        <v>409</v>
      </c>
      <c r="B7" s="251"/>
      <c r="C7" s="251"/>
      <c r="D7" s="251"/>
      <c r="E7" s="251"/>
      <c r="F7" s="251"/>
      <c r="G7" s="251"/>
      <c r="H7" s="251"/>
      <c r="I7" s="2"/>
    </row>
    <row r="8" spans="1:28" x14ac:dyDescent="0.2">
      <c r="A8" s="253"/>
      <c r="B8" s="253" t="s">
        <v>391</v>
      </c>
      <c r="C8" s="74" t="s">
        <v>103</v>
      </c>
      <c r="D8" s="74" t="s">
        <v>104</v>
      </c>
      <c r="E8" s="74" t="s">
        <v>105</v>
      </c>
      <c r="F8" s="74" t="s">
        <v>106</v>
      </c>
      <c r="G8" s="74" t="s">
        <v>107</v>
      </c>
      <c r="H8" s="75" t="s">
        <v>108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35"/>
      <c r="B9" s="235"/>
      <c r="C9" s="235" t="s">
        <v>385</v>
      </c>
      <c r="D9" s="235"/>
      <c r="E9" s="235" t="s">
        <v>386</v>
      </c>
      <c r="F9" s="235"/>
      <c r="G9" s="235" t="s">
        <v>389</v>
      </c>
      <c r="H9" s="238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54"/>
      <c r="B10" s="254"/>
      <c r="C10" s="42" t="s">
        <v>383</v>
      </c>
      <c r="D10" s="42" t="s">
        <v>384</v>
      </c>
      <c r="E10" s="42" t="s">
        <v>383</v>
      </c>
      <c r="F10" s="42" t="s">
        <v>384</v>
      </c>
      <c r="G10" s="42" t="s">
        <v>387</v>
      </c>
      <c r="H10" s="43" t="s">
        <v>388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64" t="s">
        <v>480</v>
      </c>
      <c r="C11" s="161">
        <v>742023.27812499995</v>
      </c>
      <c r="D11" s="161"/>
      <c r="E11" s="161">
        <v>742023.27812499995</v>
      </c>
      <c r="F11" s="161"/>
      <c r="G11" s="161">
        <v>0</v>
      </c>
      <c r="H11" s="165"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66" t="s">
        <v>479</v>
      </c>
      <c r="C12" s="161">
        <v>6466247.9591276087</v>
      </c>
      <c r="D12" s="161"/>
      <c r="E12" s="161">
        <v>6466247.9591276087</v>
      </c>
      <c r="F12" s="161"/>
      <c r="G12" s="161">
        <v>1185237.5858255217</v>
      </c>
      <c r="H12" s="165">
        <v>0.18329603091580601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66" t="s">
        <v>481</v>
      </c>
      <c r="C13" s="161">
        <v>1510723.5398472222</v>
      </c>
      <c r="D13" s="161"/>
      <c r="E13" s="161">
        <v>1510723.5398472222</v>
      </c>
      <c r="F13" s="161"/>
      <c r="G13" s="161">
        <v>0</v>
      </c>
      <c r="H13" s="165"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66" t="s">
        <v>397</v>
      </c>
      <c r="C14" s="161">
        <v>772113.98564999993</v>
      </c>
      <c r="D14" s="161"/>
      <c r="E14" s="161">
        <v>772113.98564999993</v>
      </c>
      <c r="F14" s="161"/>
      <c r="G14" s="161"/>
      <c r="H14" s="165">
        <v>0</v>
      </c>
      <c r="I14" s="73"/>
      <c r="T14" s="2"/>
      <c r="U14" s="2"/>
      <c r="V14" s="121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66" t="s">
        <v>394</v>
      </c>
      <c r="C15" s="161">
        <v>0</v>
      </c>
      <c r="D15" s="161"/>
      <c r="E15" s="161">
        <v>0</v>
      </c>
      <c r="F15" s="161"/>
      <c r="G15" s="161"/>
      <c r="H15" s="165">
        <v>0</v>
      </c>
      <c r="I15" s="73"/>
      <c r="L15" s="159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66" t="s">
        <v>396</v>
      </c>
      <c r="C16" s="161">
        <v>6151806.6577870287</v>
      </c>
      <c r="D16" s="161"/>
      <c r="E16" s="161">
        <v>5515794.912058441</v>
      </c>
      <c r="F16" s="161"/>
      <c r="G16" s="161">
        <v>1500552.1883759387</v>
      </c>
      <c r="H16" s="165">
        <v>0.27204640714532063</v>
      </c>
      <c r="K16" s="159"/>
      <c r="L16" s="159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66" t="s">
        <v>395</v>
      </c>
      <c r="C17" s="161">
        <v>62794.216370000002</v>
      </c>
      <c r="D17" s="161"/>
      <c r="E17" s="161">
        <v>62794.216370000002</v>
      </c>
      <c r="F17" s="161"/>
      <c r="G17" s="161">
        <v>62794.216370000002</v>
      </c>
      <c r="H17" s="165"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66" t="s">
        <v>399</v>
      </c>
      <c r="C18" s="161"/>
      <c r="D18" s="161"/>
      <c r="E18" s="161"/>
      <c r="F18" s="161"/>
      <c r="G18" s="161"/>
      <c r="H18" s="165">
        <v>0</v>
      </c>
      <c r="K18" s="157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66" t="s">
        <v>482</v>
      </c>
      <c r="C19" s="161">
        <v>92164595.993779987</v>
      </c>
      <c r="D19" s="161">
        <v>803682.02836</v>
      </c>
      <c r="E19" s="161">
        <v>92164595.993779987</v>
      </c>
      <c r="F19" s="161">
        <v>-1156373.7852910003</v>
      </c>
      <c r="G19" s="161">
        <v>31852877.772971142</v>
      </c>
      <c r="H19" s="165"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66" t="s">
        <v>400</v>
      </c>
      <c r="C20" s="161">
        <v>45919.325649999999</v>
      </c>
      <c r="D20" s="161"/>
      <c r="E20" s="161">
        <v>45919.325649999999</v>
      </c>
      <c r="F20" s="161"/>
      <c r="G20" s="161">
        <v>45919.325649999999</v>
      </c>
      <c r="H20" s="165">
        <v>1</v>
      </c>
      <c r="I20" s="73"/>
      <c r="J20" s="2"/>
      <c r="K20" s="2"/>
      <c r="L20" s="2"/>
      <c r="M20" s="158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66" t="s">
        <v>401</v>
      </c>
      <c r="C21" s="161"/>
      <c r="D21" s="161"/>
      <c r="E21" s="161"/>
      <c r="F21" s="161"/>
      <c r="G21" s="161"/>
      <c r="H21" s="165"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66" t="s">
        <v>398</v>
      </c>
      <c r="C22" s="161">
        <v>7898052.192452969</v>
      </c>
      <c r="D22" s="161"/>
      <c r="E22" s="161">
        <v>7898052.192452969</v>
      </c>
      <c r="F22" s="161"/>
      <c r="G22" s="161">
        <v>789805.2192452969</v>
      </c>
      <c r="H22" s="165"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66" t="s">
        <v>402</v>
      </c>
      <c r="C23" s="161"/>
      <c r="D23" s="161"/>
      <c r="E23" s="161"/>
      <c r="F23" s="161"/>
      <c r="G23" s="161"/>
      <c r="H23" s="165"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66" t="s">
        <v>403</v>
      </c>
      <c r="C24" s="161"/>
      <c r="D24" s="161"/>
      <c r="E24" s="161"/>
      <c r="F24" s="161"/>
      <c r="G24" s="161"/>
      <c r="H24" s="165"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66" t="s">
        <v>166</v>
      </c>
      <c r="C25" s="161"/>
      <c r="D25" s="161"/>
      <c r="E25" s="161"/>
      <c r="F25" s="161"/>
      <c r="G25" s="161"/>
      <c r="H25" s="165"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66" t="s">
        <v>408</v>
      </c>
      <c r="C26" s="161">
        <v>38904.190950000004</v>
      </c>
      <c r="D26" s="161"/>
      <c r="E26" s="161">
        <v>38904.190950000004</v>
      </c>
      <c r="F26" s="161"/>
      <c r="G26" s="161">
        <v>69855.399449999997</v>
      </c>
      <c r="H26" s="165">
        <v>1.7955751744016153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12">
        <v>17</v>
      </c>
      <c r="B27" s="112" t="s">
        <v>483</v>
      </c>
      <c r="C27" s="126">
        <f>SUM(C11:C26)</f>
        <v>115853181.33973983</v>
      </c>
      <c r="D27" s="126">
        <f>SUM(D11:D26)</f>
        <v>803682.02836</v>
      </c>
      <c r="E27" s="126">
        <f>SUM(E11:E26)</f>
        <v>115217169.59401123</v>
      </c>
      <c r="F27" s="126">
        <f>SUM(F11:F26)</f>
        <v>-1156373.7852910003</v>
      </c>
      <c r="G27" s="126">
        <f>SUM(G11:G26)</f>
        <v>35507041.707887895</v>
      </c>
      <c r="H27" s="127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52" t="s">
        <v>393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"/>
      <c r="V30" s="2"/>
      <c r="W30" s="2"/>
      <c r="X30" s="2"/>
    </row>
    <row r="31" spans="1:28" x14ac:dyDescent="0.2">
      <c r="A31" s="239"/>
      <c r="B31" s="247" t="s">
        <v>392</v>
      </c>
      <c r="C31" s="239" t="s">
        <v>390</v>
      </c>
      <c r="D31" s="239"/>
      <c r="E31" s="256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47" t="s">
        <v>406</v>
      </c>
      <c r="T31" s="249" t="s">
        <v>407</v>
      </c>
      <c r="U31" s="2"/>
      <c r="V31" s="2"/>
      <c r="W31" s="2"/>
      <c r="X31" s="2"/>
    </row>
    <row r="32" spans="1:28" x14ac:dyDescent="0.2">
      <c r="A32" s="255"/>
      <c r="B32" s="248"/>
      <c r="C32" s="107">
        <v>0</v>
      </c>
      <c r="D32" s="107">
        <v>0.02</v>
      </c>
      <c r="E32" s="107">
        <v>0.04</v>
      </c>
      <c r="F32" s="108">
        <v>0.1</v>
      </c>
      <c r="G32" s="107">
        <v>0.2</v>
      </c>
      <c r="H32" s="107">
        <v>0.35</v>
      </c>
      <c r="I32" s="107">
        <v>0.5</v>
      </c>
      <c r="J32" s="107">
        <v>0.7</v>
      </c>
      <c r="K32" s="107">
        <v>0.75</v>
      </c>
      <c r="L32" s="107">
        <v>1</v>
      </c>
      <c r="M32" s="107">
        <v>1.5</v>
      </c>
      <c r="N32" s="107">
        <v>2.5</v>
      </c>
      <c r="O32" s="107">
        <v>3.7</v>
      </c>
      <c r="P32" s="107">
        <v>12.5</v>
      </c>
      <c r="Q32" s="65" t="s">
        <v>404</v>
      </c>
      <c r="R32" s="65" t="s">
        <v>405</v>
      </c>
      <c r="S32" s="248"/>
      <c r="T32" s="250"/>
      <c r="V32" s="2"/>
      <c r="W32" s="2"/>
      <c r="X32" s="2"/>
    </row>
    <row r="33" spans="1:24" x14ac:dyDescent="0.2">
      <c r="A33" s="51">
        <v>1</v>
      </c>
      <c r="B33" s="160" t="s">
        <v>480</v>
      </c>
      <c r="C33" s="161">
        <v>742023.27812499995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61">
        <v>742023.27812499995</v>
      </c>
      <c r="T33" s="190">
        <v>0</v>
      </c>
      <c r="U33" s="2"/>
      <c r="V33" s="2"/>
      <c r="W33" s="2"/>
      <c r="X33" s="2"/>
    </row>
    <row r="34" spans="1:24" x14ac:dyDescent="0.2">
      <c r="A34" s="53">
        <v>2</v>
      </c>
      <c r="B34" s="162" t="s">
        <v>479</v>
      </c>
      <c r="C34" s="163">
        <v>540060.03</v>
      </c>
      <c r="D34" s="163"/>
      <c r="E34" s="163"/>
      <c r="F34" s="163"/>
      <c r="G34" s="163">
        <v>5926187.9291276084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1">
        <v>6466247.9591276087</v>
      </c>
      <c r="T34" s="163">
        <v>5926187.9291276084</v>
      </c>
      <c r="U34" s="2"/>
      <c r="V34" s="2"/>
      <c r="W34" s="2"/>
      <c r="X34" s="2"/>
    </row>
    <row r="35" spans="1:24" x14ac:dyDescent="0.2">
      <c r="A35" s="53">
        <v>3</v>
      </c>
      <c r="B35" s="162" t="s">
        <v>481</v>
      </c>
      <c r="C35" s="163">
        <v>1510723.5398472222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1">
        <v>1510723.5398472222</v>
      </c>
      <c r="T35" s="163">
        <v>0</v>
      </c>
      <c r="U35" s="2"/>
      <c r="V35" s="2"/>
      <c r="W35" s="2"/>
      <c r="X35" s="2"/>
    </row>
    <row r="36" spans="1:24" x14ac:dyDescent="0.2">
      <c r="A36" s="53">
        <v>4</v>
      </c>
      <c r="B36" s="162" t="s">
        <v>397</v>
      </c>
      <c r="C36" s="163">
        <v>772113.98564999993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1">
        <v>772113.98564999993</v>
      </c>
      <c r="T36" s="163">
        <v>0</v>
      </c>
      <c r="U36" s="2"/>
      <c r="V36" s="2"/>
      <c r="W36" s="2"/>
      <c r="X36" s="2"/>
    </row>
    <row r="37" spans="1:24" x14ac:dyDescent="0.2">
      <c r="A37" s="53">
        <v>5</v>
      </c>
      <c r="B37" s="162" t="s">
        <v>394</v>
      </c>
      <c r="C37" s="161"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1">
        <v>0</v>
      </c>
      <c r="T37" s="163">
        <v>0</v>
      </c>
      <c r="U37" s="2"/>
      <c r="V37" s="2"/>
      <c r="W37" s="2"/>
      <c r="X37" s="2"/>
    </row>
    <row r="38" spans="1:24" x14ac:dyDescent="0.2">
      <c r="A38" s="53">
        <v>6</v>
      </c>
      <c r="B38" s="162" t="s">
        <v>396</v>
      </c>
      <c r="C38" s="163"/>
      <c r="D38" s="163"/>
      <c r="E38" s="163"/>
      <c r="F38" s="163"/>
      <c r="G38" s="163">
        <v>4191150.8921776051</v>
      </c>
      <c r="H38" s="163"/>
      <c r="I38" s="163">
        <v>1324644.0198808354</v>
      </c>
      <c r="J38" s="163"/>
      <c r="K38" s="163"/>
      <c r="L38" s="163"/>
      <c r="M38" s="163"/>
      <c r="N38" s="163"/>
      <c r="O38" s="163"/>
      <c r="P38" s="163"/>
      <c r="Q38" s="163"/>
      <c r="R38" s="163"/>
      <c r="S38" s="161">
        <v>5515794.912058441</v>
      </c>
      <c r="T38" s="163">
        <v>1321427.4913500003</v>
      </c>
      <c r="U38" s="2"/>
      <c r="V38" s="2"/>
      <c r="W38" s="2"/>
      <c r="X38" s="2"/>
    </row>
    <row r="39" spans="1:24" x14ac:dyDescent="0.2">
      <c r="A39" s="53">
        <v>7</v>
      </c>
      <c r="B39" s="162" t="s">
        <v>395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1">
        <v>62794.216370000002</v>
      </c>
      <c r="M39" s="163"/>
      <c r="N39" s="163"/>
      <c r="O39" s="163"/>
      <c r="P39" s="163"/>
      <c r="Q39" s="163"/>
      <c r="R39" s="163"/>
      <c r="S39" s="161">
        <v>62794.216370000002</v>
      </c>
      <c r="T39" s="163">
        <v>62794.216370000002</v>
      </c>
      <c r="U39" s="2"/>
      <c r="V39" s="2"/>
      <c r="W39" s="2"/>
      <c r="X39" s="2"/>
    </row>
    <row r="40" spans="1:24" x14ac:dyDescent="0.2">
      <c r="A40" s="53">
        <v>8</v>
      </c>
      <c r="B40" s="162" t="s">
        <v>399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1">
        <v>0</v>
      </c>
      <c r="T40" s="163">
        <v>0</v>
      </c>
      <c r="U40" s="2"/>
      <c r="V40" s="2"/>
      <c r="W40" s="2"/>
      <c r="X40" s="2"/>
    </row>
    <row r="41" spans="1:24" x14ac:dyDescent="0.2">
      <c r="A41" s="53">
        <v>9</v>
      </c>
      <c r="B41" s="162" t="s">
        <v>482</v>
      </c>
      <c r="C41" s="163"/>
      <c r="D41" s="163"/>
      <c r="E41" s="163"/>
      <c r="F41" s="163"/>
      <c r="G41" s="163"/>
      <c r="H41" s="163">
        <v>91008222.208488986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1">
        <v>91008222.208488986</v>
      </c>
      <c r="T41" s="163">
        <v>0</v>
      </c>
      <c r="U41" s="2"/>
      <c r="V41" s="2"/>
      <c r="W41" s="2"/>
      <c r="X41" s="2"/>
    </row>
    <row r="42" spans="1:24" x14ac:dyDescent="0.2">
      <c r="A42" s="53">
        <v>10</v>
      </c>
      <c r="B42" s="162" t="s">
        <v>400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>
        <v>45919.325649999999</v>
      </c>
      <c r="M42" s="163"/>
      <c r="N42" s="163"/>
      <c r="O42" s="163"/>
      <c r="P42" s="163"/>
      <c r="Q42" s="163"/>
      <c r="R42" s="163"/>
      <c r="S42" s="161">
        <v>45919.325649999999</v>
      </c>
      <c r="T42" s="163">
        <v>45919.325649999999</v>
      </c>
      <c r="U42" s="2"/>
      <c r="V42" s="2"/>
      <c r="W42" s="2"/>
      <c r="X42" s="2"/>
    </row>
    <row r="43" spans="1:24" x14ac:dyDescent="0.2">
      <c r="A43" s="53">
        <v>11</v>
      </c>
      <c r="B43" s="162" t="s">
        <v>401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1">
        <v>0</v>
      </c>
      <c r="T43" s="163">
        <v>0</v>
      </c>
      <c r="U43" s="2"/>
      <c r="V43" s="2"/>
      <c r="W43" s="2"/>
      <c r="X43" s="2"/>
    </row>
    <row r="44" spans="1:24" x14ac:dyDescent="0.2">
      <c r="A44" s="53">
        <v>12</v>
      </c>
      <c r="B44" s="162" t="s">
        <v>398</v>
      </c>
      <c r="C44" s="163"/>
      <c r="D44" s="163"/>
      <c r="E44" s="163"/>
      <c r="F44" s="161">
        <v>7898052.192452969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1">
        <v>7898052.192452969</v>
      </c>
      <c r="T44" s="163">
        <v>0</v>
      </c>
      <c r="U44" s="2"/>
      <c r="V44" s="2"/>
      <c r="W44" s="2"/>
      <c r="X44" s="2"/>
    </row>
    <row r="45" spans="1:24" x14ac:dyDescent="0.2">
      <c r="A45" s="53">
        <v>13</v>
      </c>
      <c r="B45" s="162" t="s">
        <v>402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1">
        <v>0</v>
      </c>
      <c r="T45" s="163">
        <v>0</v>
      </c>
      <c r="U45" s="2"/>
      <c r="V45" s="2"/>
      <c r="W45" s="2"/>
      <c r="X45" s="2"/>
    </row>
    <row r="46" spans="1:24" x14ac:dyDescent="0.2">
      <c r="A46" s="53">
        <v>14</v>
      </c>
      <c r="B46" s="162" t="s">
        <v>403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1">
        <v>0</v>
      </c>
      <c r="T46" s="163">
        <v>0</v>
      </c>
      <c r="U46" s="2"/>
      <c r="V46" s="2"/>
      <c r="W46" s="2"/>
      <c r="X46" s="2"/>
    </row>
    <row r="47" spans="1:24" x14ac:dyDescent="0.2">
      <c r="A47" s="53">
        <v>15</v>
      </c>
      <c r="B47" s="162" t="s">
        <v>166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1">
        <v>0</v>
      </c>
      <c r="T47" s="163">
        <v>0</v>
      </c>
      <c r="U47" s="2"/>
      <c r="V47" s="2"/>
      <c r="W47" s="2"/>
      <c r="X47" s="2"/>
    </row>
    <row r="48" spans="1:24" x14ac:dyDescent="0.2">
      <c r="A48" s="53">
        <v>16</v>
      </c>
      <c r="B48" s="162" t="s">
        <v>408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>
        <v>18270.051950000001</v>
      </c>
      <c r="M48" s="163"/>
      <c r="N48" s="163">
        <v>20634.138999999999</v>
      </c>
      <c r="O48" s="163"/>
      <c r="P48" s="163"/>
      <c r="Q48" s="163"/>
      <c r="R48" s="163"/>
      <c r="S48" s="161">
        <v>38904.190950000004</v>
      </c>
      <c r="T48" s="163">
        <v>38904.190950000004</v>
      </c>
      <c r="U48" s="2"/>
      <c r="V48" s="2"/>
      <c r="W48" s="2"/>
      <c r="X48" s="2"/>
    </row>
    <row r="49" spans="1:24" x14ac:dyDescent="0.2">
      <c r="A49" s="112">
        <v>17</v>
      </c>
      <c r="B49" s="112" t="s">
        <v>483</v>
      </c>
      <c r="C49" s="128">
        <f t="shared" ref="C49:R49" si="0">SUM(C33:C48)</f>
        <v>3564920.8336222218</v>
      </c>
      <c r="D49" s="128">
        <f t="shared" si="0"/>
        <v>0</v>
      </c>
      <c r="E49" s="128">
        <f t="shared" si="0"/>
        <v>0</v>
      </c>
      <c r="F49" s="128">
        <f t="shared" si="0"/>
        <v>7898052.192452969</v>
      </c>
      <c r="G49" s="128">
        <f t="shared" si="0"/>
        <v>10117338.821305213</v>
      </c>
      <c r="H49" s="128">
        <f t="shared" si="0"/>
        <v>91008222.208488986</v>
      </c>
      <c r="I49" s="128">
        <f t="shared" si="0"/>
        <v>1324644.0198808354</v>
      </c>
      <c r="J49" s="128">
        <f t="shared" si="0"/>
        <v>0</v>
      </c>
      <c r="K49" s="128">
        <f t="shared" si="0"/>
        <v>0</v>
      </c>
      <c r="L49" s="128">
        <f t="shared" si="0"/>
        <v>126983.59396999999</v>
      </c>
      <c r="M49" s="128">
        <f t="shared" si="0"/>
        <v>0</v>
      </c>
      <c r="N49" s="128">
        <f t="shared" si="0"/>
        <v>20634.138999999999</v>
      </c>
      <c r="O49" s="128">
        <f t="shared" si="0"/>
        <v>0</v>
      </c>
      <c r="P49" s="128">
        <f t="shared" si="0"/>
        <v>0</v>
      </c>
      <c r="Q49" s="128">
        <f t="shared" si="0"/>
        <v>0</v>
      </c>
      <c r="R49" s="128">
        <f t="shared" si="0"/>
        <v>0</v>
      </c>
      <c r="S49" s="128">
        <f>SUM(S33:S48)</f>
        <v>114060795.80872023</v>
      </c>
      <c r="T49" s="128">
        <f>SUM(T33:T48)</f>
        <v>7395233.1534476075</v>
      </c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pageSetup paperSize="9" scale="33" fitToHeight="0" orientation="landscape" r:id="rId1"/>
  <ignoredErrors>
    <ignoredError sqref="C49:P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zoomScaleNormal="100" workbookViewId="0">
      <selection activeCell="C45" sqref="C45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222" t="s">
        <v>410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x14ac:dyDescent="0.2">
      <c r="A3" s="139" t="s">
        <v>466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38">
        <f>Innholdsfortegnelse!D13</f>
        <v>44651</v>
      </c>
      <c r="B6" s="2"/>
      <c r="C6" s="2"/>
      <c r="D6" s="2"/>
      <c r="E6" s="2"/>
      <c r="F6" s="2"/>
    </row>
    <row r="7" spans="1:11" ht="19.5" customHeight="1" x14ac:dyDescent="0.2">
      <c r="A7" s="236" t="s">
        <v>516</v>
      </c>
      <c r="B7" s="236"/>
      <c r="C7" s="236"/>
      <c r="D7" s="2"/>
      <c r="E7" s="2"/>
      <c r="F7" s="2"/>
    </row>
    <row r="8" spans="1:11" x14ac:dyDescent="0.2">
      <c r="A8" s="85" t="s">
        <v>364</v>
      </c>
      <c r="B8" s="85"/>
      <c r="C8" s="87" t="s">
        <v>411</v>
      </c>
      <c r="D8" s="2"/>
      <c r="E8" s="2"/>
      <c r="F8" s="2"/>
    </row>
    <row r="9" spans="1:11" x14ac:dyDescent="0.2">
      <c r="A9" s="38">
        <v>1</v>
      </c>
      <c r="B9" s="38" t="s">
        <v>412</v>
      </c>
      <c r="C9" s="44">
        <v>114159827</v>
      </c>
      <c r="D9" s="7"/>
      <c r="E9" s="2"/>
      <c r="F9" s="2"/>
    </row>
    <row r="10" spans="1:11" ht="25.5" x14ac:dyDescent="0.2">
      <c r="A10" s="3">
        <v>2</v>
      </c>
      <c r="B10" s="3" t="s">
        <v>413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49" t="s">
        <v>476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414</v>
      </c>
      <c r="C12" s="19">
        <f>C33-3422982-2332617</f>
        <v>257965.12269744277</v>
      </c>
      <c r="D12" s="7"/>
      <c r="E12" s="2"/>
      <c r="F12" s="2"/>
    </row>
    <row r="13" spans="1:11" x14ac:dyDescent="0.2">
      <c r="A13" s="3">
        <v>5</v>
      </c>
      <c r="B13" s="3" t="s">
        <v>415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49" t="s">
        <v>475</v>
      </c>
      <c r="C14" s="210">
        <f>C43</f>
        <v>1486481</v>
      </c>
      <c r="D14" s="7"/>
      <c r="E14" s="2"/>
      <c r="F14" s="2"/>
    </row>
    <row r="15" spans="1:11" x14ac:dyDescent="0.2">
      <c r="A15" s="3">
        <v>7</v>
      </c>
      <c r="B15" s="3" t="s">
        <v>416</v>
      </c>
      <c r="C15" s="103">
        <f>C16-SUM(C9:C14)</f>
        <v>982210.95875780284</v>
      </c>
      <c r="D15" s="7"/>
      <c r="E15" s="2"/>
      <c r="F15" s="2"/>
    </row>
    <row r="16" spans="1:11" x14ac:dyDescent="0.2">
      <c r="A16" s="12">
        <v>8</v>
      </c>
      <c r="B16" s="12" t="s">
        <v>417</v>
      </c>
      <c r="C16" s="98">
        <f>C46</f>
        <v>116886484.08145525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36" t="s">
        <v>474</v>
      </c>
      <c r="B20" s="236"/>
      <c r="C20" s="236"/>
      <c r="D20" s="2"/>
      <c r="E20" s="2"/>
      <c r="F20" s="2"/>
    </row>
    <row r="21" spans="1:6" ht="38.25" x14ac:dyDescent="0.2">
      <c r="A21" s="85" t="s">
        <v>364</v>
      </c>
      <c r="B21" s="88" t="s">
        <v>418</v>
      </c>
      <c r="C21" s="148" t="s">
        <v>432</v>
      </c>
      <c r="D21" s="2"/>
      <c r="E21" s="2"/>
      <c r="F21" s="2"/>
    </row>
    <row r="22" spans="1:6" x14ac:dyDescent="0.2">
      <c r="A22" s="55">
        <v>1</v>
      </c>
      <c r="B22" s="38" t="s">
        <v>419</v>
      </c>
      <c r="C22" s="56">
        <v>109414015.00806281</v>
      </c>
      <c r="D22" s="2"/>
      <c r="E22" s="2"/>
      <c r="F22" s="2"/>
    </row>
    <row r="23" spans="1:6" x14ac:dyDescent="0.2">
      <c r="A23" s="6">
        <v>2</v>
      </c>
      <c r="B23" s="149" t="s">
        <v>473</v>
      </c>
      <c r="C23" s="103">
        <v>-27576.049305</v>
      </c>
      <c r="D23" s="2"/>
      <c r="E23" s="2"/>
      <c r="F23" s="2"/>
    </row>
    <row r="24" spans="1:6" x14ac:dyDescent="0.2">
      <c r="A24" s="110">
        <v>3</v>
      </c>
      <c r="B24" s="109" t="s">
        <v>517</v>
      </c>
      <c r="C24" s="111">
        <f>SUM(C22:C23)</f>
        <v>109386438.9587578</v>
      </c>
      <c r="D24" s="2"/>
      <c r="E24" s="2"/>
      <c r="F24" s="2"/>
    </row>
    <row r="25" spans="1:6" ht="14.25" customHeight="1" x14ac:dyDescent="0.2">
      <c r="A25" s="63"/>
      <c r="B25" s="46" t="s">
        <v>420</v>
      </c>
      <c r="C25" s="76"/>
      <c r="D25" s="2"/>
      <c r="E25" s="2"/>
      <c r="F25" s="2"/>
    </row>
    <row r="26" spans="1:6" x14ac:dyDescent="0.2">
      <c r="A26" s="55">
        <v>4</v>
      </c>
      <c r="B26" s="38" t="s">
        <v>421</v>
      </c>
      <c r="C26" s="56">
        <v>3422319.6751974425</v>
      </c>
      <c r="D26" s="2"/>
      <c r="E26" s="2"/>
      <c r="F26" s="2"/>
    </row>
    <row r="27" spans="1:6" x14ac:dyDescent="0.2">
      <c r="A27" s="6">
        <v>5</v>
      </c>
      <c r="B27" s="3" t="s">
        <v>537</v>
      </c>
      <c r="C27" s="57">
        <v>2591244.4474999998</v>
      </c>
      <c r="D27" s="2"/>
      <c r="E27" s="2"/>
      <c r="F27" s="2"/>
    </row>
    <row r="28" spans="1:6" ht="14.25" customHeight="1" x14ac:dyDescent="0.2">
      <c r="A28" s="6">
        <v>6</v>
      </c>
      <c r="B28" s="3" t="s">
        <v>422</v>
      </c>
      <c r="C28" s="57">
        <v>0</v>
      </c>
      <c r="D28" s="143"/>
      <c r="E28" s="2"/>
      <c r="F28" s="2"/>
    </row>
    <row r="29" spans="1:6" x14ac:dyDescent="0.2">
      <c r="A29" s="6">
        <v>7</v>
      </c>
      <c r="B29" s="3" t="s">
        <v>423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424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425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426</v>
      </c>
      <c r="C32" s="57">
        <v>0</v>
      </c>
      <c r="D32" s="2"/>
      <c r="E32" s="2"/>
      <c r="F32" s="2"/>
    </row>
    <row r="33" spans="1:6" x14ac:dyDescent="0.2">
      <c r="A33" s="110">
        <v>11</v>
      </c>
      <c r="B33" s="109" t="s">
        <v>518</v>
      </c>
      <c r="C33" s="111">
        <f>SUM(C26:C32)</f>
        <v>6013564.1226974428</v>
      </c>
      <c r="D33" s="2"/>
      <c r="E33" s="2"/>
      <c r="F33" s="2"/>
    </row>
    <row r="34" spans="1:6" x14ac:dyDescent="0.2">
      <c r="A34" s="63"/>
      <c r="B34" s="46" t="s">
        <v>427</v>
      </c>
      <c r="C34" s="76"/>
      <c r="D34" s="2"/>
      <c r="E34" s="2"/>
      <c r="F34" s="2"/>
    </row>
    <row r="35" spans="1:6" x14ac:dyDescent="0.2">
      <c r="A35" s="55">
        <v>12</v>
      </c>
      <c r="B35" s="38" t="s">
        <v>428</v>
      </c>
      <c r="C35" s="56">
        <v>0</v>
      </c>
      <c r="D35" s="2"/>
      <c r="E35" s="2"/>
      <c r="F35" s="2"/>
    </row>
    <row r="36" spans="1:6" x14ac:dyDescent="0.2">
      <c r="A36" s="6">
        <v>13</v>
      </c>
      <c r="B36" s="3" t="s">
        <v>429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49" t="s">
        <v>472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430</v>
      </c>
      <c r="C38" s="57">
        <v>0</v>
      </c>
      <c r="D38" s="2"/>
      <c r="E38" s="2"/>
      <c r="F38" s="2"/>
    </row>
    <row r="39" spans="1:6" x14ac:dyDescent="0.2">
      <c r="A39" s="112">
        <v>16</v>
      </c>
      <c r="B39" s="12" t="s">
        <v>519</v>
      </c>
      <c r="C39" s="113">
        <v>0</v>
      </c>
      <c r="D39" s="2"/>
      <c r="E39" s="2"/>
      <c r="F39" s="2"/>
    </row>
    <row r="40" spans="1:6" x14ac:dyDescent="0.2">
      <c r="A40" s="153"/>
      <c r="B40" s="151" t="s">
        <v>523</v>
      </c>
      <c r="C40" s="152"/>
      <c r="D40" s="2"/>
      <c r="E40" s="2"/>
      <c r="F40" s="2"/>
    </row>
    <row r="41" spans="1:6" x14ac:dyDescent="0.2">
      <c r="A41" s="6">
        <v>17</v>
      </c>
      <c r="B41" s="149" t="s">
        <v>471</v>
      </c>
      <c r="C41" s="57">
        <v>1486481</v>
      </c>
      <c r="D41" s="2"/>
      <c r="E41" s="2"/>
      <c r="F41" s="2"/>
    </row>
    <row r="42" spans="1:6" x14ac:dyDescent="0.2">
      <c r="A42" s="6">
        <v>18</v>
      </c>
      <c r="B42" s="149" t="s">
        <v>431</v>
      </c>
      <c r="C42" s="57">
        <v>0</v>
      </c>
      <c r="D42" s="2"/>
      <c r="E42" s="2"/>
      <c r="F42" s="2"/>
    </row>
    <row r="43" spans="1:6" x14ac:dyDescent="0.2">
      <c r="A43" s="110">
        <v>19</v>
      </c>
      <c r="B43" s="109" t="s">
        <v>524</v>
      </c>
      <c r="C43" s="111">
        <f>SUM(C41:C42)</f>
        <v>1486481</v>
      </c>
      <c r="D43" s="2"/>
      <c r="E43" s="2"/>
      <c r="F43" s="2"/>
    </row>
    <row r="44" spans="1:6" x14ac:dyDescent="0.2">
      <c r="A44" s="63"/>
      <c r="B44" s="46" t="s">
        <v>521</v>
      </c>
      <c r="C44" s="76"/>
      <c r="D44" s="2"/>
      <c r="E44" s="2"/>
      <c r="F44" s="2"/>
    </row>
    <row r="45" spans="1:6" x14ac:dyDescent="0.2">
      <c r="A45" s="114">
        <v>20</v>
      </c>
      <c r="B45" s="150" t="s">
        <v>470</v>
      </c>
      <c r="C45" s="115">
        <v>5652484.0787300002</v>
      </c>
      <c r="D45" s="2"/>
      <c r="E45" s="2"/>
      <c r="F45" s="2"/>
    </row>
    <row r="46" spans="1:6" x14ac:dyDescent="0.2">
      <c r="A46" s="112">
        <v>21</v>
      </c>
      <c r="B46" s="12" t="s">
        <v>522</v>
      </c>
      <c r="C46" s="113">
        <f>C24+C33+C39+C43</f>
        <v>116886484.08145525</v>
      </c>
      <c r="D46" s="2"/>
      <c r="E46" s="2"/>
      <c r="F46" s="2"/>
    </row>
    <row r="47" spans="1:6" x14ac:dyDescent="0.2">
      <c r="A47" s="77"/>
      <c r="B47" s="151" t="s">
        <v>410</v>
      </c>
      <c r="C47" s="78"/>
      <c r="D47" s="2"/>
      <c r="E47" s="2"/>
      <c r="F47" s="2"/>
    </row>
    <row r="48" spans="1:6" x14ac:dyDescent="0.2">
      <c r="A48" s="112">
        <v>22</v>
      </c>
      <c r="B48" s="12" t="s">
        <v>410</v>
      </c>
      <c r="C48" s="116">
        <f>C45/C46</f>
        <v>4.8358748431434777E-2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Normal="100" workbookViewId="0">
      <selection activeCell="H45" sqref="H45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222" t="s">
        <v>142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9"/>
    </row>
    <row r="2" spans="1:15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9"/>
    </row>
    <row r="3" spans="1:15" x14ac:dyDescent="0.2">
      <c r="A3" s="25" t="s">
        <v>468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40">
        <f>Innholdsfortegnelse!D14</f>
        <v>44651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59" t="s">
        <v>433</v>
      </c>
      <c r="B8" s="259"/>
      <c r="C8" s="263" t="s">
        <v>434</v>
      </c>
      <c r="D8" s="263" t="s">
        <v>435</v>
      </c>
      <c r="E8" s="263" t="s">
        <v>436</v>
      </c>
      <c r="F8" s="263" t="s">
        <v>437</v>
      </c>
      <c r="G8" s="263" t="s">
        <v>438</v>
      </c>
      <c r="H8" s="263" t="s">
        <v>439</v>
      </c>
      <c r="I8" s="7"/>
      <c r="J8" s="7"/>
      <c r="K8" s="9"/>
      <c r="L8" s="9"/>
      <c r="M8" s="9"/>
      <c r="N8" s="9"/>
      <c r="O8" s="9"/>
    </row>
    <row r="9" spans="1:15" x14ac:dyDescent="0.2">
      <c r="A9" s="258" t="s">
        <v>488</v>
      </c>
      <c r="B9" s="258"/>
      <c r="C9" s="263"/>
      <c r="D9" s="263"/>
      <c r="E9" s="263"/>
      <c r="F9" s="263"/>
      <c r="G9" s="263"/>
      <c r="H9" s="263"/>
      <c r="I9" s="7"/>
      <c r="J9" s="7"/>
      <c r="K9" s="9"/>
      <c r="L9" s="9"/>
      <c r="M9" s="9"/>
      <c r="N9" s="9"/>
      <c r="O9" s="9"/>
    </row>
    <row r="10" spans="1:15" hidden="1" x14ac:dyDescent="0.2">
      <c r="A10" s="260" t="s">
        <v>132</v>
      </c>
      <c r="B10" s="261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62" t="s">
        <v>109</v>
      </c>
      <c r="B11" s="262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57" t="s">
        <v>440</v>
      </c>
      <c r="B12" s="257"/>
      <c r="C12" s="257"/>
      <c r="D12" s="257"/>
      <c r="E12" s="257"/>
      <c r="F12" s="257"/>
      <c r="G12" s="257"/>
      <c r="H12" s="257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441</v>
      </c>
      <c r="C13" s="155"/>
      <c r="D13" s="207">
        <v>2469989.1146204951</v>
      </c>
      <c r="E13" s="208"/>
      <c r="F13" s="207">
        <v>1107474.7911545003</v>
      </c>
      <c r="G13" s="208"/>
      <c r="H13" s="207">
        <v>140306.28395283647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57" t="s">
        <v>527</v>
      </c>
      <c r="B14" s="257"/>
      <c r="C14" s="257"/>
      <c r="D14" s="257"/>
      <c r="E14" s="257"/>
      <c r="F14" s="257"/>
      <c r="G14" s="257"/>
      <c r="H14" s="257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510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442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443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444</v>
      </c>
      <c r="C18" s="10"/>
      <c r="D18" s="117">
        <v>0</v>
      </c>
      <c r="E18" s="10"/>
      <c r="F18" s="117">
        <v>0</v>
      </c>
      <c r="G18" s="10"/>
      <c r="H18" s="117"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445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446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447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448</v>
      </c>
      <c r="C22" s="20"/>
      <c r="D22" s="18">
        <v>0</v>
      </c>
      <c r="E22" s="20"/>
      <c r="F22" s="18">
        <v>0</v>
      </c>
      <c r="G22" s="20"/>
      <c r="H22" s="18"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449</v>
      </c>
      <c r="C23" s="207">
        <v>2273614.1172164273</v>
      </c>
      <c r="D23" s="207">
        <v>2273614.1172164273</v>
      </c>
      <c r="E23" s="207">
        <v>439268.30122555589</v>
      </c>
      <c r="F23" s="207">
        <v>439268.30122555589</v>
      </c>
      <c r="G23" s="207">
        <v>190766.0002565</v>
      </c>
      <c r="H23" s="207">
        <v>190766.0002565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535</v>
      </c>
      <c r="C24" s="209">
        <v>2236280.9922164273</v>
      </c>
      <c r="D24" s="209">
        <v>2236280.9922164273</v>
      </c>
      <c r="E24" s="209">
        <v>420143.30122555589</v>
      </c>
      <c r="F24" s="209">
        <v>420143.30122555589</v>
      </c>
      <c r="G24" s="209">
        <v>188891.0002565</v>
      </c>
      <c r="H24" s="209">
        <v>188891.0002565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536</v>
      </c>
      <c r="C25" s="209">
        <v>37333.125</v>
      </c>
      <c r="D25" s="209">
        <v>37333.125</v>
      </c>
      <c r="E25" s="209">
        <v>19125</v>
      </c>
      <c r="F25" s="209">
        <v>19125</v>
      </c>
      <c r="G25" s="209">
        <v>1875</v>
      </c>
      <c r="H25" s="209">
        <v>1875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450</v>
      </c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451</v>
      </c>
      <c r="C27" s="207">
        <v>166420.16422222223</v>
      </c>
      <c r="D27" s="207">
        <v>160141.22222222222</v>
      </c>
      <c r="E27" s="207">
        <v>166420.16422222223</v>
      </c>
      <c r="F27" s="207">
        <v>160141.22222222222</v>
      </c>
      <c r="G27" s="207">
        <v>0</v>
      </c>
      <c r="H27" s="207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452</v>
      </c>
      <c r="C28" s="207">
        <v>803682.02836</v>
      </c>
      <c r="D28" s="207">
        <v>803682.02836</v>
      </c>
      <c r="E28" s="207">
        <v>803682.02836</v>
      </c>
      <c r="F28" s="207">
        <v>803682.02836</v>
      </c>
      <c r="G28" s="207">
        <v>0</v>
      </c>
      <c r="H28" s="207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528</v>
      </c>
      <c r="C29" s="20"/>
      <c r="D29" s="98">
        <f>SUM(D24:D28)</f>
        <v>3237437.3677986492</v>
      </c>
      <c r="E29" s="20"/>
      <c r="F29" s="98">
        <f>SUM(F24:F28)</f>
        <v>1403091.551807778</v>
      </c>
      <c r="G29" s="20"/>
      <c r="H29" s="98">
        <f>SUM(H24:H28)</f>
        <v>190766.0002565</v>
      </c>
      <c r="I29" s="7"/>
      <c r="J29" s="7"/>
      <c r="K29" s="9"/>
      <c r="L29" s="9"/>
      <c r="M29" s="9"/>
      <c r="N29" s="9"/>
      <c r="O29" s="9"/>
    </row>
    <row r="30" spans="1:15" x14ac:dyDescent="0.2">
      <c r="A30" s="257" t="s">
        <v>529</v>
      </c>
      <c r="B30" s="257"/>
      <c r="C30" s="257"/>
      <c r="D30" s="257"/>
      <c r="E30" s="257"/>
      <c r="F30" s="257"/>
      <c r="G30" s="257"/>
      <c r="H30" s="257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538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7"/>
      <c r="J31" s="175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534</v>
      </c>
      <c r="C32" s="207">
        <v>469345.41154000006</v>
      </c>
      <c r="D32" s="207">
        <v>234672.70577000003</v>
      </c>
      <c r="E32" s="207">
        <v>469345.41154000006</v>
      </c>
      <c r="F32" s="207">
        <v>234672.70577000003</v>
      </c>
      <c r="G32" s="207">
        <v>0</v>
      </c>
      <c r="H32" s="207">
        <v>0</v>
      </c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530</v>
      </c>
      <c r="C33" s="207">
        <v>691404.21156741376</v>
      </c>
      <c r="D33" s="207">
        <v>691404.21156741376</v>
      </c>
      <c r="E33" s="207">
        <v>216151.76431887364</v>
      </c>
      <c r="F33" s="207">
        <v>216151.76431887364</v>
      </c>
      <c r="G33" s="207">
        <v>50814.599140000013</v>
      </c>
      <c r="H33" s="207">
        <v>50814.599140000013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531</v>
      </c>
      <c r="C34" s="98">
        <f>SUM(C31:C33)</f>
        <v>1160749.6231074138</v>
      </c>
      <c r="D34" s="98">
        <f t="shared" ref="D34:H34" si="0">SUM(D31:D33)</f>
        <v>926076.91733741376</v>
      </c>
      <c r="E34" s="98">
        <f t="shared" si="0"/>
        <v>685497.17585887364</v>
      </c>
      <c r="F34" s="98">
        <f t="shared" si="0"/>
        <v>450824.47008887364</v>
      </c>
      <c r="G34" s="98">
        <f t="shared" si="0"/>
        <v>50814.599140000013</v>
      </c>
      <c r="H34" s="98">
        <f t="shared" si="0"/>
        <v>50814.599140000013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453</v>
      </c>
      <c r="E35" s="17"/>
      <c r="F35" s="17" t="s">
        <v>453</v>
      </c>
      <c r="G35" s="17"/>
      <c r="H35" s="15" t="s">
        <v>453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533</v>
      </c>
      <c r="C36" s="20"/>
      <c r="D36" s="21">
        <f>D13</f>
        <v>2469989.1146204951</v>
      </c>
      <c r="E36" s="22"/>
      <c r="F36" s="21">
        <f>F13</f>
        <v>1107474.7911545003</v>
      </c>
      <c r="G36" s="22"/>
      <c r="H36" s="21">
        <f>H13</f>
        <v>140306.28395283647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532</v>
      </c>
      <c r="C37" s="20"/>
      <c r="D37" s="21">
        <f>D29-D34</f>
        <v>2311360.4504612354</v>
      </c>
      <c r="E37" s="22"/>
      <c r="F37" s="21">
        <f>F29-F34</f>
        <v>952267.08171890432</v>
      </c>
      <c r="G37" s="22"/>
      <c r="H37" s="21">
        <f>H29-H34</f>
        <v>139951.4011165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477</v>
      </c>
      <c r="C38" s="20"/>
      <c r="D38" s="23">
        <f>D36/D37</f>
        <v>1.0686299984615577</v>
      </c>
      <c r="E38" s="22"/>
      <c r="F38" s="23">
        <f>F36/F37</f>
        <v>1.1629875823864835</v>
      </c>
      <c r="G38" s="22"/>
      <c r="H38" s="23">
        <f>H36/H37</f>
        <v>1.0025357576523373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18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  <ignoredErrors>
    <ignoredError sqref="F29 H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zoomScaleNormal="100" workbookViewId="0">
      <selection activeCell="I28" sqref="I28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222" t="s">
        <v>489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"/>
    </row>
    <row r="2" spans="1:17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"/>
    </row>
    <row r="3" spans="1:17" x14ac:dyDescent="0.2">
      <c r="A3" s="25" t="s">
        <v>467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38">
        <f>Innholdsfortegnelse!D15</f>
        <v>44651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36" t="s">
        <v>490</v>
      </c>
      <c r="B7" s="236"/>
      <c r="C7" s="236"/>
      <c r="D7" s="236"/>
      <c r="E7" s="236"/>
      <c r="F7" s="236"/>
      <c r="G7" s="236"/>
      <c r="H7" s="236"/>
      <c r="I7" s="236"/>
      <c r="J7" s="236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67" t="s">
        <v>491</v>
      </c>
      <c r="D8" s="268"/>
      <c r="E8" s="267" t="s">
        <v>492</v>
      </c>
      <c r="F8" s="268"/>
      <c r="G8" s="267" t="s">
        <v>493</v>
      </c>
      <c r="H8" s="268"/>
      <c r="I8" s="267" t="s">
        <v>494</v>
      </c>
      <c r="J8" s="272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495</v>
      </c>
      <c r="E9" s="28"/>
      <c r="F9" s="26" t="s">
        <v>495</v>
      </c>
      <c r="G9" s="28"/>
      <c r="H9" s="26" t="s">
        <v>496</v>
      </c>
      <c r="I9" s="28"/>
      <c r="J9" s="29" t="s">
        <v>496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90</v>
      </c>
      <c r="D10" s="30" t="s">
        <v>92</v>
      </c>
      <c r="E10" s="30" t="s">
        <v>93</v>
      </c>
      <c r="F10" s="30" t="s">
        <v>94</v>
      </c>
      <c r="G10" s="30" t="s">
        <v>95</v>
      </c>
      <c r="H10" s="30" t="s">
        <v>97</v>
      </c>
      <c r="I10" s="30" t="s">
        <v>98</v>
      </c>
      <c r="J10" s="31" t="s">
        <v>99</v>
      </c>
      <c r="K10" s="2"/>
      <c r="L10" s="2"/>
      <c r="M10" s="2"/>
      <c r="N10" s="2"/>
      <c r="O10" s="2"/>
      <c r="P10" s="2"/>
      <c r="Q10" s="2"/>
    </row>
    <row r="11" spans="1:17" x14ac:dyDescent="0.2">
      <c r="A11" s="119" t="s">
        <v>90</v>
      </c>
      <c r="B11" s="109" t="s">
        <v>525</v>
      </c>
      <c r="C11" s="120">
        <v>108073890.8696699</v>
      </c>
      <c r="D11" s="120"/>
      <c r="E11" s="120"/>
      <c r="F11" s="120"/>
      <c r="G11" s="120">
        <v>6085936.2460629418</v>
      </c>
      <c r="H11" s="120"/>
      <c r="I11" s="120"/>
      <c r="J11" s="120"/>
      <c r="L11" s="40"/>
      <c r="M11" s="2"/>
      <c r="N11" s="2"/>
      <c r="O11" s="2"/>
      <c r="P11" s="2"/>
      <c r="Q11" s="2"/>
    </row>
    <row r="12" spans="1:17" x14ac:dyDescent="0.2">
      <c r="A12" s="32" t="s">
        <v>91</v>
      </c>
      <c r="B12" s="33" t="s">
        <v>454</v>
      </c>
      <c r="C12" s="34">
        <v>355474.01323182584</v>
      </c>
      <c r="D12" s="34"/>
      <c r="E12" s="34"/>
      <c r="F12" s="34"/>
      <c r="G12" s="34">
        <v>677977.33677817415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92</v>
      </c>
      <c r="B13" s="35" t="s">
        <v>455</v>
      </c>
      <c r="C13" s="34"/>
      <c r="D13" s="34"/>
      <c r="E13" s="34"/>
      <c r="F13" s="34"/>
      <c r="G13" s="34">
        <v>62794.216369999995</v>
      </c>
      <c r="H13" s="34"/>
      <c r="I13" s="34">
        <v>62794.216369999995</v>
      </c>
      <c r="J13" s="34"/>
      <c r="K13" s="144"/>
      <c r="L13" s="2"/>
      <c r="M13" s="2"/>
      <c r="N13" s="2"/>
      <c r="O13" s="2"/>
      <c r="P13" s="2"/>
      <c r="Q13" s="2"/>
    </row>
    <row r="14" spans="1:17" x14ac:dyDescent="0.2">
      <c r="A14" s="32" t="s">
        <v>93</v>
      </c>
      <c r="B14" s="35" t="s">
        <v>456</v>
      </c>
      <c r="C14" s="34">
        <v>14993624.852582848</v>
      </c>
      <c r="D14" s="34"/>
      <c r="E14" s="34">
        <v>14993624.852582848</v>
      </c>
      <c r="F14" s="34"/>
      <c r="G14" s="34">
        <v>2367209.0197000001</v>
      </c>
      <c r="H14" s="34"/>
      <c r="I14" s="34">
        <v>2367209.0197000001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94</v>
      </c>
      <c r="B15" s="36" t="s">
        <v>497</v>
      </c>
      <c r="C15" s="34">
        <v>7716579.6241999995</v>
      </c>
      <c r="D15" s="34"/>
      <c r="E15" s="34">
        <v>7716579.6241999995</v>
      </c>
      <c r="F15" s="34"/>
      <c r="G15" s="34">
        <v>171887.7996</v>
      </c>
      <c r="H15" s="34"/>
      <c r="I15" s="34">
        <v>171887.7996</v>
      </c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95</v>
      </c>
      <c r="B16" s="36" t="s">
        <v>498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96</v>
      </c>
      <c r="B17" s="36" t="s">
        <v>499</v>
      </c>
      <c r="C17" s="34">
        <v>7277045.2283828482</v>
      </c>
      <c r="D17" s="34"/>
      <c r="E17" s="34">
        <v>7277045.2283828482</v>
      </c>
      <c r="F17" s="34"/>
      <c r="G17" s="34">
        <v>2195321.2201</v>
      </c>
      <c r="H17" s="34"/>
      <c r="I17" s="34">
        <v>2195321.2201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97</v>
      </c>
      <c r="B18" s="36" t="s">
        <v>500</v>
      </c>
      <c r="C18" s="34"/>
      <c r="D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98</v>
      </c>
      <c r="B19" s="147" t="s">
        <v>501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41" t="s">
        <v>457</v>
      </c>
      <c r="C20" s="34">
        <v>91685176.584339321</v>
      </c>
      <c r="D20" s="34"/>
      <c r="E20" s="34"/>
      <c r="F20" s="34"/>
      <c r="G20" s="34">
        <v>442245.51363067329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502</v>
      </c>
      <c r="C21" s="34">
        <v>91685176.584339321</v>
      </c>
      <c r="D21" s="34"/>
      <c r="E21" s="34"/>
      <c r="F21" s="34"/>
      <c r="G21" s="34">
        <v>442245.51363067329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101</v>
      </c>
      <c r="B22" s="154" t="s">
        <v>526</v>
      </c>
      <c r="C22" s="39">
        <v>1039615.4195159051</v>
      </c>
      <c r="D22" s="39"/>
      <c r="E22" s="39"/>
      <c r="F22" s="39"/>
      <c r="G22" s="39">
        <v>2535710.1595840948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64" t="s">
        <v>458</v>
      </c>
      <c r="B26" s="264"/>
      <c r="C26" s="264"/>
      <c r="D26" s="264"/>
      <c r="E26" s="264"/>
      <c r="F26" s="264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71"/>
      <c r="B27" s="271"/>
      <c r="C27" s="267" t="s">
        <v>508</v>
      </c>
      <c r="D27" s="268"/>
      <c r="E27" s="265" t="s">
        <v>506</v>
      </c>
      <c r="F27" s="26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71"/>
      <c r="B28" s="271"/>
      <c r="C28" s="267"/>
      <c r="D28" s="268"/>
      <c r="E28" s="269" t="s">
        <v>507</v>
      </c>
      <c r="F28" s="27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495</v>
      </c>
      <c r="E29" s="28"/>
      <c r="F29" s="29" t="s">
        <v>496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90</v>
      </c>
      <c r="D30" s="42" t="s">
        <v>92</v>
      </c>
      <c r="E30" s="42" t="s">
        <v>93</v>
      </c>
      <c r="F30" s="43" t="s">
        <v>95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19" t="s">
        <v>110</v>
      </c>
      <c r="B31" s="109" t="s">
        <v>459</v>
      </c>
      <c r="C31" s="120"/>
      <c r="D31" s="120"/>
      <c r="E31" s="120">
        <v>2176287.1115627708</v>
      </c>
      <c r="F31" s="1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111</v>
      </c>
      <c r="B32" s="35" t="s">
        <v>539</v>
      </c>
      <c r="C32" s="34"/>
      <c r="D32" s="34"/>
      <c r="E32" s="34">
        <v>2038560.4751183256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112</v>
      </c>
      <c r="B33" s="35" t="s">
        <v>455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113</v>
      </c>
      <c r="B34" s="35" t="s">
        <v>456</v>
      </c>
      <c r="C34" s="34"/>
      <c r="D34" s="34"/>
      <c r="E34" s="34">
        <v>137726.636444445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114</v>
      </c>
      <c r="B35" s="36" t="s">
        <v>497</v>
      </c>
      <c r="C35" s="34"/>
      <c r="D35" s="34"/>
      <c r="E35" s="34">
        <v>137726.63644444486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115</v>
      </c>
      <c r="B36" s="36" t="s">
        <v>498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116</v>
      </c>
      <c r="B37" s="36" t="s">
        <v>499</v>
      </c>
      <c r="C37" s="34"/>
      <c r="D37" s="34"/>
      <c r="E37" s="34"/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117</v>
      </c>
      <c r="B38" s="36" t="s">
        <v>500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118</v>
      </c>
      <c r="B39" s="36" t="s">
        <v>503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119</v>
      </c>
      <c r="B40" s="35" t="s">
        <v>540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120</v>
      </c>
      <c r="B41" s="35" t="s">
        <v>460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294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121</v>
      </c>
      <c r="B43" s="146" t="s">
        <v>478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45" t="s">
        <v>504</v>
      </c>
      <c r="C44" s="39">
        <v>108073890.8696699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64" t="s">
        <v>461</v>
      </c>
      <c r="B48" s="264"/>
      <c r="C48" s="264"/>
      <c r="D48" s="26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462</v>
      </c>
      <c r="D49" s="148" t="s">
        <v>509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90</v>
      </c>
      <c r="D50" s="43" t="s">
        <v>92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19" t="s">
        <v>90</v>
      </c>
      <c r="B51" s="109" t="s">
        <v>463</v>
      </c>
      <c r="C51" s="120">
        <v>100091746.41736034</v>
      </c>
      <c r="D51" s="120">
        <v>108073890.8696699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98</v>
      </c>
      <c r="B52" s="36" t="s">
        <v>456</v>
      </c>
      <c r="C52" s="34">
        <v>100091746.41736034</v>
      </c>
      <c r="D52" s="34">
        <v>108073890.8696699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505</v>
      </c>
      <c r="C53" s="39">
        <v>100091746.41736034</v>
      </c>
      <c r="D53" s="39">
        <v>108073890.8696699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2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2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22"/>
      <c r="B59" s="2"/>
      <c r="C59" s="2" t="s">
        <v>122</v>
      </c>
      <c r="D59" s="2" t="s">
        <v>123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2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2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2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2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A30:F30 B26:F26 A32:A44 C32:D43 A27:B27 D27 A28:D28 F28 A29:C29 A50:F50 B48:F48 A49:B49 E49:F49 F27 E29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E23" sqref="E23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73" t="s">
        <v>143</v>
      </c>
      <c r="B1" s="273"/>
      <c r="C1" s="273"/>
      <c r="D1" s="273"/>
      <c r="E1" s="273"/>
    </row>
    <row r="2" spans="1:5" x14ac:dyDescent="0.2">
      <c r="A2" s="273"/>
      <c r="B2" s="273"/>
      <c r="C2" s="273"/>
      <c r="D2" s="273"/>
      <c r="E2" s="273"/>
    </row>
    <row r="3" spans="1:5" x14ac:dyDescent="0.2">
      <c r="A3" s="139" t="s">
        <v>544</v>
      </c>
    </row>
    <row r="11" spans="1:5" x14ac:dyDescent="0.2">
      <c r="A11" s="138">
        <f>Innholdsfortegnelse!D16</f>
        <v>44561</v>
      </c>
    </row>
    <row r="12" spans="1:5" x14ac:dyDescent="0.2">
      <c r="A12" s="58" t="s">
        <v>375</v>
      </c>
      <c r="B12" s="50" t="s">
        <v>548</v>
      </c>
      <c r="C12" s="2"/>
      <c r="D12" s="2"/>
    </row>
    <row r="13" spans="1:5" x14ac:dyDescent="0.2">
      <c r="A13" s="51" t="s">
        <v>376</v>
      </c>
      <c r="B13" s="192">
        <v>11502922.1</v>
      </c>
      <c r="C13" s="2"/>
      <c r="D13" s="2"/>
    </row>
    <row r="14" spans="1:5" x14ac:dyDescent="0.2">
      <c r="A14" s="53" t="s">
        <v>380</v>
      </c>
      <c r="B14" s="193">
        <v>2199840.08</v>
      </c>
      <c r="C14" s="2"/>
      <c r="D14" s="2"/>
      <c r="E14" s="2"/>
    </row>
    <row r="15" spans="1:5" x14ac:dyDescent="0.2">
      <c r="A15" s="53" t="s">
        <v>377</v>
      </c>
      <c r="B15" s="193">
        <v>1516732</v>
      </c>
      <c r="C15" s="2"/>
      <c r="D15" s="2"/>
      <c r="E15" s="2"/>
    </row>
    <row r="16" spans="1:5" x14ac:dyDescent="0.2">
      <c r="A16" s="53" t="s">
        <v>378</v>
      </c>
      <c r="B16" s="193">
        <v>6543164.8399999999</v>
      </c>
      <c r="C16" s="2"/>
      <c r="D16" s="2"/>
      <c r="E16" s="2"/>
    </row>
    <row r="17" spans="1:5" x14ac:dyDescent="0.2">
      <c r="A17" s="55" t="s">
        <v>379</v>
      </c>
      <c r="B17" s="194">
        <v>1039280</v>
      </c>
      <c r="C17" s="2"/>
      <c r="D17" s="2"/>
      <c r="E17" s="2"/>
    </row>
    <row r="18" spans="1:5" x14ac:dyDescent="0.2">
      <c r="A18" s="112" t="s">
        <v>361</v>
      </c>
      <c r="B18" s="113">
        <v>22801939.02</v>
      </c>
      <c r="C18" s="2"/>
      <c r="D18" s="2"/>
      <c r="E18" s="2"/>
    </row>
    <row r="19" spans="1:5" x14ac:dyDescent="0.2">
      <c r="A19" s="25" t="s">
        <v>381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2022-05-13T07:57:51Z</dcterms:modified>
</cp:coreProperties>
</file>