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927F9FA-8DAE-4E6C-B005-D825F2FC7EDD}" xr6:coauthVersionLast="45" xr6:coauthVersionMax="45" xr10:uidLastSave="{00000000-0000-0000-0000-000000000000}"/>
  <bookViews>
    <workbookView xWindow="-38520" yWindow="-120" windowWidth="38640" windowHeight="21240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C46" i="6" l="1"/>
  <c r="C48" i="6" l="1"/>
  <c r="N20" i="4" l="1"/>
  <c r="H37" i="7" l="1"/>
  <c r="H36" i="7"/>
  <c r="C16" i="6" l="1"/>
  <c r="L20" i="4" l="1"/>
  <c r="I20" i="4"/>
  <c r="C20" i="4"/>
  <c r="C14" i="6" l="1"/>
  <c r="T49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H26" i="5" s="1"/>
  <c r="S33" i="5"/>
  <c r="S49" i="5" l="1"/>
  <c r="F37" i="7"/>
  <c r="D37" i="7"/>
  <c r="H38" i="7"/>
  <c r="F36" i="7"/>
  <c r="D36" i="7"/>
  <c r="F38" i="7" l="1"/>
  <c r="D38" i="7"/>
  <c r="H18" i="5"/>
  <c r="H15" i="5"/>
  <c r="H14" i="5"/>
  <c r="H25" i="5"/>
  <c r="H24" i="5"/>
  <c r="H23" i="5"/>
  <c r="H21" i="5"/>
  <c r="H20" i="5"/>
  <c r="H13" i="5"/>
  <c r="H11" i="5"/>
  <c r="H22" i="5"/>
  <c r="H19" i="5"/>
  <c r="H16" i="5"/>
  <c r="C15" i="6" l="1"/>
  <c r="H17" i="5"/>
  <c r="H12" i="5"/>
  <c r="N49" i="5" l="1"/>
  <c r="L49" i="5"/>
  <c r="I49" i="5"/>
  <c r="H49" i="5"/>
  <c r="G49" i="5"/>
  <c r="F49" i="5"/>
  <c r="C49" i="5"/>
  <c r="D27" i="5"/>
  <c r="E27" i="5"/>
  <c r="F27" i="5"/>
  <c r="G27" i="5"/>
  <c r="C27" i="5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<sst xmlns="http://schemas.openxmlformats.org/spreadsheetml/2006/main" count="854" uniqueCount="549">
  <si>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</si>
  <si>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</si>
  <si>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NO0010759475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</si>
  <si>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</si>
  <si>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</si>
  <si>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</si>
  <si>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</si>
  <si>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</si>
  <si>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</si>
  <si>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</si>
  <si>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</si>
  <si>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</si>
  <si>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</si>
  <si>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</si>
  <si>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</si>
  <si>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</si>
  <si>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</si>
  <si>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</si>
  <si>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</si>
  <si>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</si>
  <si>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</si>
  <si>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</si>
  <si>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</si>
  <si>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</si>
  <si>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</si>
  <si>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</si>
  <si>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</si>
  <si>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</si>
  <si>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</si>
  <si>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</si>
  <si>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</si>
  <si>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</si>
  <si>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</si>
  <si>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</si>
  <si>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</si>
  <si>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</si>
  <si>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</si>
  <si>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</si>
  <si>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</si>
  <si>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</si>
  <si>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</si>
  <si>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</si>
  <si>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</si>
  <si>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</si>
  <si>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</si>
  <si>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</si>
  <si>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</si>
  <si>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</si>
  <si>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</si>
  <si>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</si>
  <si>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</si>
  <si>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</si>
  <si>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</si>
  <si>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</si>
  <si>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</si>
  <si>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</si>
  <si>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</si>
  <si>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</si>
  <si>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</si>
  <si>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</si>
  <si>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</si>
  <si>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</si>
  <si>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</si>
  <si>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</si>
  <si>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</si>
  <si>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</si>
  <si>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</si>
  <si>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</si>
  <si>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</si>
  <si>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</si>
  <si>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</si>
  <si>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</si>
  <si>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</si>
  <si>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</si>
  <si>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</si>
  <si>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</si>
  <si>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</si>
  <si>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</si>
  <si>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</si>
  <si>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</si>
  <si>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</si>
  <si>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</si>
  <si>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</si>
  <si>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</si>
  <si>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</si>
  <si>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</si>
  <si>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</si>
  <si>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</si>
  <si>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</si>
  <si>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</si>
  <si>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</si>
  <si>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</si>
  <si>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</si>
  <si>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</si>
  <si>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</si>
  <si>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</si>
  <si>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</si>
  <si>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</si>
  <si>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</si>
  <si>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</si>
  <si>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</si>
  <si>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</si>
  <si>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</si>
  <si>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</si>
  <si>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</si>
  <si>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</si>
  <si>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</si>
  <si>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</si>
  <si>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</si>
  <si>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</si>
  <si>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</si>
  <si>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</si>
  <si>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</si>
  <si>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</si>
  <si>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</si>
  <si>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</si>
  <si>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</si>
  <si>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</si>
  <si>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</si>
  <si>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</si>
  <si>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</si>
  <si>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</si>
  <si>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</si>
  <si>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</si>
  <si>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</si>
  <si>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</si>
  <si>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</si>
  <si>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</si>
  <si>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</si>
  <si>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</si>
  <si>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</si>
  <si>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</si>
  <si>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</si>
  <si>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</si>
  <si>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</si>
  <si>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</si>
  <si>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</si>
  <si>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</si>
  <si>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</si>
  <si>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</si>
  <si>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</si>
  <si>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</si>
  <si>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</si>
  <si>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</si>
  <si>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</si>
  <si>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</si>
  <si>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</si>
  <si>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</si>
  <si>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</si>
  <si>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</si>
  <si>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</si>
  <si>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</si>
  <si>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</si>
  <si>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</si>
  <si>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</si>
  <si>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</si>
  <si>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</si>
  <si>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</si>
  <si>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</si>
  <si>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</si>
  <si>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</si>
  <si>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</si>
  <si>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</si>
  <si>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</si>
  <si>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</si>
  <si>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</si>
  <si>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</si>
  <si>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</si>
  <si>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</si>
  <si>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</si>
  <si>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</si>
  <si>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</si>
  <si>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</si>
  <si>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</si>
  <si>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</si>
  <si>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</si>
  <si>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</si>
  <si>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</si>
  <si>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</si>
  <si>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</si>
  <si>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17. mars 2021 Regulatorisk eller skatterelatert call: Henviser til låneavtalens punkt 3.7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</si>
  <si>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</si>
  <si>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</si>
  <si>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</si>
  <si>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</si>
  <si>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</si>
  <si>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</si>
  <si>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</si>
  <si>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</si>
  <si>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</si>
  <si>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</si>
  <si>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+ 3,40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</si>
  <si>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</si>
  <si>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</si>
  <si>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</si>
  <si>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</si>
  <si>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</si>
  <si>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</si>
  <si>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</si>
  <si>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</si>
  <si>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</si>
  <si>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</si>
  <si>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</si>
  <si>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</si>
  <si>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</si>
  <si>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</si>
  <si>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</si>
  <si>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</si>
  <si>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</si>
  <si>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</si>
  <si>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</si>
  <si>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</si>
  <si>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</si>
  <si>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</si>
  <si>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</si>
  <si>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</si>
  <si>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</si>
  <si>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</si>
  <si>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</si>
  <si>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</si>
  <si>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</si>
  <si>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</si>
  <si>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</si>
  <si>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</si>
  <si>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</si>
  <si>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</si>
  <si>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</si>
  <si>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</si>
  <si>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</si>
  <si>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</si>
  <si>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</si>
  <si>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</si>
  <si>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</si>
  <si>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</si>
  <si>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</si>
  <si>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</si>
  <si>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</si>
  <si>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</si>
  <si>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</si>
  <si>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</si>
  <si>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</si>
  <si>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</si>
  <si>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</si>
  <si>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</si>
  <si>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</si>
  <si>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</si>
  <si>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</si>
  <si>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</si>
  <si>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</si>
  <si>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</si>
  <si>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</si>
  <si>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</si>
  <si>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</si>
  <si>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</si>
  <si>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</si>
  <si>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</si>
  <si>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</si>
  <si>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</si>
  <si>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</si>
  <si>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</si>
  <si>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</si>
  <si>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</si>
  <si>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</si>
  <si>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</si>
  <si>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</si>
  <si>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</si>
  <si>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</si>
  <si>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</si>
  <si>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</si>
  <si>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</si>
  <si>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</si>
  <si>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</si>
  <si>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</si>
  <si>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</si>
  <si>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</si>
  <si>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</si>
  <si>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</si>
  <si>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</si>
  <si>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</si>
  <si>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</si>
  <si>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</si>
  <si>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</si>
  <si>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</si>
  <si>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</si>
  <si>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</si>
  <si>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</si>
  <si>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</si>
  <si>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</si>
  <si>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</si>
  <si>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</si>
  <si>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</si>
  <si>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</si>
  <si>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</si>
  <si>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</si>
  <si>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</si>
  <si>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</si>
  <si>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</si>
  <si>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</si>
  <si>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</si>
  <si>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</si>
  <si>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</si>
  <si>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</si>
  <si>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</si>
  <si>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</si>
  <si>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</si>
  <si>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</si>
  <si>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</si>
  <si>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</si>
  <si>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</si>
  <si>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</si>
  <si>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</si>
  <si>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</si>
  <si>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</si>
  <si>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</si>
  <si>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</si>
  <si>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</si>
  <si>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</si>
  <si>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</si>
  <si>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</si>
  <si>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</si>
  <si>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</si>
  <si>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</si>
  <si>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</si>
  <si>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</si>
  <si>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</si>
  <si>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</si>
  <si>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</si>
  <si>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</si>
  <si>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</si>
  <si>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</si>
  <si>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</si>
  <si>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</si>
  <si>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</si>
  <si>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</si>
  <si>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</si>
  <si>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</si>
  <si>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</si>
  <si>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</si>
  <si>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</si>
  <si>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</si>
  <si>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</si>
  <si>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</si>
  <si>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</si>
  <si>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</si>
  <si>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</si>
  <si>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</si>
  <si>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</si>
  <si>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</si>
  <si>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</si>
  <si>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</si>
  <si>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</si>
  <si>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</si>
  <si>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</si>
  <si>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</si>
  <si>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</si>
  <si>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</si>
  <si>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</si>
  <si>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</si>
  <si>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</si>
  <si>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</si>
  <si>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</si>
  <si>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</si>
  <si>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</si>
  <si>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</si>
  <si>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</si>
  <si>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</si>
  <si>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</si>
  <si>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</si>
  <si>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</si>
  <si>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</si>
  <si>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</si>
  <si>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</si>
  <si>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</si>
  <si>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</si>
  <si>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</si>
  <si>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</si>
  <si>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</si>
  <si>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</si>
  <si>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</si>
  <si>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</si>
  <si>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</si>
  <si>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</si>
  <si>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</si>
  <si>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</si>
  <si>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</si>
  <si>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</si>
  <si>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</si>
  <si>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</si>
  <si>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</si>
  <si>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</si>
  <si>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</si>
  <si>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</si>
  <si>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</si>
  <si>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</si>
  <si>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</si>
  <si>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</si>
  <si>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</si>
  <si>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</si>
  <si>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</si>
  <si>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</si>
  <si>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</si>
  <si>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</si>
  <si>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</si>
  <si>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</si>
  <si>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</si>
  <si>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</si>
  <si>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</si>
  <si>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</si>
  <si>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</si>
  <si>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</si>
  <si>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</si>
  <si>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</si>
  <si>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</si>
  <si>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</si>
  <si>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</si>
  <si>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</si>
  <si>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</si>
  <si>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</si>
  <si>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</si>
  <si>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</si>
  <si>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</si>
  <si>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</si>
  <si>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</si>
  <si>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</si>
  <si>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</si>
  <si>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</si>
  <si>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</si>
  <si>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</si>
  <si>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</si>
  <si>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</si>
  <si>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</si>
  <si>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</si>
  <si>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</si>
  <si>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</si>
  <si>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</si>
  <si>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</si>
  <si>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</si>
  <si>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</si>
  <si>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</si>
  <si>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</si>
  <si>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</si>
  <si>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</si>
  <si>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</si>
  <si>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</si>
  <si>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</si>
  <si>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</si>
  <si>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</si>
  <si>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</si>
  <si>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</si>
  <si>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</si>
  <si>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</si>
  <si>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</si>
  <si>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</si>
  <si>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</si>
  <si>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</si>
  <si>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</si>
  <si>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</si>
  <si>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</si>
  <si>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</si>
  <si>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</si>
  <si>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</si>
  <si>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</si>
  <si>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</si>
  <si>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</si>
  <si>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</si>
  <si>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</si>
  <si>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</si>
  <si>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</si>
  <si>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</si>
  <si>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</si>
  <si>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</si>
  <si>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</si>
  <si>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</si>
  <si>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</si>
  <si>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</si>
  <si>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</si>
  <si>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</si>
  <si>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</si>
  <si>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</si>
  <si>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</si>
  <si>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</si>
  <si>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</si>
  <si>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</si>
  <si>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</si>
  <si>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</si>
  <si>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</si>
  <si>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</si>
  <si>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</si>
  <si>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</si>
  <si>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</si>
  <si>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</si>
  <si>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</si>
  <si>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</si>
  <si>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</si>
  <si>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</si>
  <si>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</si>
  <si>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</si>
  <si>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</si>
  <si>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</si>
  <si>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</si>
  <si>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</si>
  <si>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</si>
  <si>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</si>
  <si>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</si>
  <si>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</si>
  <si>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</si>
  <si>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</si>
  <si>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</si>
  <si>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</si>
  <si>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</si>
  <si>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</si>
  <si>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</si>
  <si>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</si>
  <si>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</si>
  <si>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</si>
  <si>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</si>
  <si>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</si>
  <si>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</si>
  <si>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</si>
  <si>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</si>
  <si>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</si>
  <si>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</si>
  <si>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</si>
  <si>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</si>
  <si>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</si>
  <si>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</si>
  <si>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</si>
  <si>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</si>
  <si>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</si>
  <si>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</si>
  <si>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</si>
  <si>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</si>
  <si>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</si>
  <si>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</si>
  <si>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</si>
  <si>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</si>
  <si>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</si>
  <si>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</si>
  <si>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</si>
  <si>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</si>
  <si>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</si>
  <si>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</si>
  <si>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</si>
  <si>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</si>
  <si>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</si>
  <si>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</si>
  <si>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</si>
  <si>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Fast godtgjørelse 2019 </t>
  </si>
  <si>
    <t xml:space="preserve"> Offentliggjøring av informasjon i henhold til CRR atikkel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</si>
</sst>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8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6" fillId="8" borderId="8" xfId="3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 wrapText="1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70" fontId="21" fillId="0" borderId="3" xfId="4" applyNumberFormat="1" applyFont="1" applyFill="1" applyBorder="1" applyAlignment="1">
      <alignment horizontal="center" vertical="center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5" xfId="1" applyFont="1" applyBorder="1"/>
    <xf numFmtId="43" fontId="6" fillId="3" borderId="3" xfId="1" applyFont="1" applyFill="1" applyBorder="1"/>
    <xf numFmtId="166" fontId="7" fillId="0" borderId="25" xfId="1" applyNumberFormat="1" applyFont="1" applyBorder="1" applyAlignment="1">
      <alignment horizontal="center" wrapText="1"/>
    </xf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/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  <xf numFmtId="166" fontId="21" fillId="2" borderId="3" xfId="10" applyNumberFormat="1" applyFont="1" applyFill="1" applyBorder="1" applyAlignment="1">
      <alignment horizontal="center" vertical="center"/>
    </xf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G34" sqref="G34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204" t="s">
        <v>134</v>
      </c>
      <c r="B1" s="204"/>
      <c r="C1" s="204"/>
      <c r="D1" s="204"/>
      <c r="E1" s="204"/>
      <c r="F1" s="204"/>
    </row>
    <row r="2" spans="1:6" x14ac:dyDescent="0.2">
      <c r="A2" s="204"/>
      <c r="B2" s="204"/>
      <c r="C2" s="204"/>
      <c r="D2" s="204"/>
      <c r="E2" s="204"/>
      <c r="F2" s="204"/>
    </row>
    <row r="3" spans="1:6" x14ac:dyDescent="0.2">
      <c r="A3" s="204"/>
      <c r="B3" s="204"/>
      <c r="C3" s="204"/>
      <c r="D3" s="204"/>
      <c r="E3" s="204"/>
      <c r="F3" s="204"/>
    </row>
    <row r="4" spans="1:6" x14ac:dyDescent="0.2">
      <c r="A4" s="204"/>
      <c r="B4" s="204"/>
      <c r="C4" s="204"/>
      <c r="D4" s="204"/>
      <c r="E4" s="204"/>
      <c r="F4" s="204"/>
    </row>
    <row r="6" spans="1:6" x14ac:dyDescent="0.2">
      <c r="A6" s="132">
        <v>44012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135</v>
      </c>
      <c r="B8" s="82" t="s">
        <v>136</v>
      </c>
      <c r="C8" s="82" t="s">
        <v>137</v>
      </c>
      <c r="D8" s="82" t="s">
        <v>138</v>
      </c>
    </row>
    <row r="9" spans="1:6" ht="25.5" customHeight="1" x14ac:dyDescent="0.25">
      <c r="A9" s="80" t="s">
        <v>125</v>
      </c>
      <c r="B9" s="131" t="s">
        <v>490</v>
      </c>
      <c r="C9" s="81" t="s">
        <v>140</v>
      </c>
      <c r="D9" s="133">
        <f>$A$6</f>
        <v>44012</v>
      </c>
    </row>
    <row r="10" spans="1:6" ht="25.5" customHeight="1" x14ac:dyDescent="0.25">
      <c r="A10" s="80" t="s">
        <v>126</v>
      </c>
      <c r="B10" s="131" t="s">
        <v>489</v>
      </c>
      <c r="C10" s="81" t="s">
        <v>140</v>
      </c>
      <c r="D10" s="133">
        <f t="shared" ref="D10:D15" si="0">$A$6</f>
        <v>44012</v>
      </c>
    </row>
    <row r="11" spans="1:6" ht="25.5" customHeight="1" x14ac:dyDescent="0.25">
      <c r="A11" s="80" t="s">
        <v>127</v>
      </c>
      <c r="B11" s="131" t="s">
        <v>141</v>
      </c>
      <c r="C11" s="81" t="s">
        <v>140</v>
      </c>
      <c r="D11" s="133">
        <f t="shared" si="0"/>
        <v>44012</v>
      </c>
    </row>
    <row r="12" spans="1:6" ht="25.5" customHeight="1" x14ac:dyDescent="0.25">
      <c r="A12" s="80" t="s">
        <v>128</v>
      </c>
      <c r="B12" s="131" t="s">
        <v>145</v>
      </c>
      <c r="C12" s="81" t="s">
        <v>140</v>
      </c>
      <c r="D12" s="133">
        <f t="shared" si="0"/>
        <v>44012</v>
      </c>
    </row>
    <row r="13" spans="1:6" ht="25.5" customHeight="1" x14ac:dyDescent="0.25">
      <c r="A13" s="80" t="s">
        <v>129</v>
      </c>
      <c r="B13" s="131" t="s">
        <v>142</v>
      </c>
      <c r="C13" s="81" t="s">
        <v>140</v>
      </c>
      <c r="D13" s="133">
        <f t="shared" si="0"/>
        <v>44012</v>
      </c>
    </row>
    <row r="14" spans="1:6" ht="25.5" customHeight="1" x14ac:dyDescent="0.25">
      <c r="A14" s="80" t="s">
        <v>130</v>
      </c>
      <c r="B14" s="131" t="s">
        <v>143</v>
      </c>
      <c r="C14" s="81" t="s">
        <v>140</v>
      </c>
      <c r="D14" s="133">
        <f t="shared" si="0"/>
        <v>44012</v>
      </c>
    </row>
    <row r="15" spans="1:6" ht="25.5" customHeight="1" x14ac:dyDescent="0.25">
      <c r="A15" s="80" t="s">
        <v>131</v>
      </c>
      <c r="B15" s="131" t="s">
        <v>523</v>
      </c>
      <c r="C15" s="81" t="s">
        <v>140</v>
      </c>
      <c r="D15" s="133">
        <f t="shared" si="0"/>
        <v>44012</v>
      </c>
    </row>
    <row r="16" spans="1:6" ht="25.5" customHeight="1" x14ac:dyDescent="0.25">
      <c r="A16" s="80" t="s">
        <v>132</v>
      </c>
      <c r="B16" s="131" t="s">
        <v>144</v>
      </c>
      <c r="C16" s="81" t="s">
        <v>385</v>
      </c>
      <c r="D16" s="133">
        <v>43830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T50"/>
  <sheetViews>
    <sheetView showGridLines="0" topLeftCell="A37" zoomScaleNormal="100" workbookViewId="0">
      <selection activeCell="B5" sqref="B5"/>
    </sheetView>
  </sheetViews>
  <sheetFormatPr baseColWidth="10" defaultRowHeight="14.25" x14ac:dyDescent="0.2"/>
  <cols>
    <col min="1" max="1" width="12.21875" style="97" customWidth="1"/>
    <col min="2" max="2" width="73.109375" style="97" customWidth="1"/>
    <col min="3" max="3" width="22.6640625" style="97" customWidth="1"/>
    <col min="4" max="4" width="24" style="97" customWidth="1"/>
    <col min="5" max="6" width="20" style="97" customWidth="1"/>
    <col min="7" max="7" width="23.33203125" style="97" customWidth="1"/>
    <col min="8" max="8" width="20" style="97" customWidth="1"/>
  </cols>
  <sheetData>
    <row r="1" spans="1:20" ht="14.25" customHeight="1" x14ac:dyDescent="0.2">
      <c r="A1" s="205" t="s">
        <v>488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4.25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x14ac:dyDescent="0.2">
      <c r="A3" s="144" t="s">
        <v>467</v>
      </c>
      <c r="B3" s="24"/>
      <c r="C3" s="24"/>
      <c r="D3" s="24"/>
      <c r="E3" s="24"/>
      <c r="F3" s="24"/>
      <c r="G3" s="24"/>
      <c r="H3" s="24"/>
    </row>
    <row r="4" spans="1:20" x14ac:dyDescent="0.2">
      <c r="A4" s="137"/>
      <c r="B4" s="24"/>
      <c r="C4" s="24"/>
      <c r="D4" s="24"/>
      <c r="E4" s="24"/>
      <c r="F4" s="24"/>
      <c r="G4" s="24"/>
      <c r="H4" s="24"/>
    </row>
    <row r="5" spans="1:20" x14ac:dyDescent="0.2">
      <c r="B5" s="24"/>
      <c r="C5" s="24"/>
      <c r="D5" s="24"/>
      <c r="E5" s="24"/>
      <c r="F5" s="24"/>
      <c r="G5" s="24"/>
      <c r="H5" s="24"/>
    </row>
    <row r="6" spans="1:20" x14ac:dyDescent="0.2">
      <c r="A6" s="134">
        <f>Innholdsfortegnelse!D9</f>
        <v>44012</v>
      </c>
      <c r="B6" s="24"/>
      <c r="C6" s="24"/>
      <c r="D6" s="24"/>
      <c r="E6" s="24"/>
      <c r="F6" s="24"/>
      <c r="G6" s="24"/>
      <c r="H6" s="24"/>
    </row>
    <row r="7" spans="1:20" x14ac:dyDescent="0.2">
      <c r="A7" s="135" t="s">
        <v>146</v>
      </c>
      <c r="B7" s="170"/>
      <c r="C7" s="171"/>
      <c r="D7" s="171"/>
      <c r="E7" s="171"/>
      <c r="F7" s="171"/>
      <c r="G7" s="171"/>
      <c r="H7" s="172"/>
    </row>
    <row r="8" spans="1:20" x14ac:dyDescent="0.2">
      <c r="A8" s="3">
        <v>1</v>
      </c>
      <c r="B8" s="177" t="s">
        <v>147</v>
      </c>
      <c r="C8" s="178" t="s">
        <v>0</v>
      </c>
      <c r="D8" s="178" t="s">
        <v>0</v>
      </c>
      <c r="E8" s="178" t="s">
        <v>0</v>
      </c>
      <c r="F8" s="178" t="s">
        <v>0</v>
      </c>
      <c r="G8" s="178" t="s">
        <v>0</v>
      </c>
      <c r="H8" s="178" t="s">
        <v>0</v>
      </c>
      <c r="I8" s="1"/>
      <c r="J8" s="1"/>
    </row>
    <row r="9" spans="1:20" ht="25.5" x14ac:dyDescent="0.2">
      <c r="A9" s="3">
        <v>2</v>
      </c>
      <c r="B9" s="177" t="s">
        <v>148</v>
      </c>
      <c r="C9" s="178" t="s">
        <v>149</v>
      </c>
      <c r="D9" s="179" t="s">
        <v>1</v>
      </c>
      <c r="E9" s="178" t="s">
        <v>2</v>
      </c>
      <c r="F9" s="178" t="s">
        <v>3</v>
      </c>
      <c r="G9" s="178" t="s">
        <v>4</v>
      </c>
      <c r="H9" s="178" t="s">
        <v>546</v>
      </c>
      <c r="I9" s="1"/>
      <c r="J9" s="1"/>
    </row>
    <row r="10" spans="1:20" x14ac:dyDescent="0.2">
      <c r="A10" s="83">
        <v>3</v>
      </c>
      <c r="B10" s="177" t="s">
        <v>150</v>
      </c>
      <c r="C10" s="180" t="s">
        <v>151</v>
      </c>
      <c r="D10" s="180" t="s">
        <v>151</v>
      </c>
      <c r="E10" s="180" t="s">
        <v>151</v>
      </c>
      <c r="F10" s="180" t="s">
        <v>151</v>
      </c>
      <c r="G10" s="180" t="s">
        <v>151</v>
      </c>
      <c r="H10" s="180" t="s">
        <v>151</v>
      </c>
      <c r="I10" s="1"/>
      <c r="J10" s="1"/>
    </row>
    <row r="11" spans="1:20" ht="15" customHeight="1" x14ac:dyDescent="0.2">
      <c r="A11" s="64" t="s">
        <v>152</v>
      </c>
      <c r="B11" s="170"/>
      <c r="C11" s="173"/>
      <c r="D11" s="174"/>
      <c r="E11" s="173"/>
      <c r="F11" s="173"/>
      <c r="G11" s="173"/>
      <c r="H11" s="175"/>
      <c r="I11" s="1"/>
      <c r="J11" s="1"/>
    </row>
    <row r="12" spans="1:20" x14ac:dyDescent="0.2">
      <c r="A12" s="60">
        <v>4</v>
      </c>
      <c r="B12" s="177" t="s">
        <v>153</v>
      </c>
      <c r="C12" s="179" t="s">
        <v>154</v>
      </c>
      <c r="D12" s="179" t="s">
        <v>154</v>
      </c>
      <c r="E12" s="179" t="s">
        <v>155</v>
      </c>
      <c r="F12" s="179" t="s">
        <v>155</v>
      </c>
      <c r="G12" s="179" t="s">
        <v>154</v>
      </c>
      <c r="H12" s="179" t="s">
        <v>155</v>
      </c>
      <c r="I12" s="1"/>
      <c r="J12" s="1"/>
    </row>
    <row r="13" spans="1:20" x14ac:dyDescent="0.2">
      <c r="A13" s="59">
        <v>5</v>
      </c>
      <c r="B13" s="177" t="s">
        <v>156</v>
      </c>
      <c r="C13" s="179" t="s">
        <v>154</v>
      </c>
      <c r="D13" s="179" t="s">
        <v>154</v>
      </c>
      <c r="E13" s="179" t="s">
        <v>155</v>
      </c>
      <c r="F13" s="179" t="s">
        <v>155</v>
      </c>
      <c r="G13" s="179" t="s">
        <v>154</v>
      </c>
      <c r="H13" s="179" t="s">
        <v>155</v>
      </c>
      <c r="I13" s="1"/>
      <c r="J13" s="1"/>
    </row>
    <row r="14" spans="1:20" x14ac:dyDescent="0.2">
      <c r="A14" s="59">
        <v>6</v>
      </c>
      <c r="B14" s="177" t="s">
        <v>157</v>
      </c>
      <c r="C14" s="179" t="s">
        <v>158</v>
      </c>
      <c r="D14" s="179" t="s">
        <v>158</v>
      </c>
      <c r="E14" s="179" t="s">
        <v>158</v>
      </c>
      <c r="F14" s="179" t="s">
        <v>158</v>
      </c>
      <c r="G14" s="179" t="s">
        <v>158</v>
      </c>
      <c r="H14" s="179" t="s">
        <v>158</v>
      </c>
      <c r="I14" s="1"/>
      <c r="J14" s="1"/>
    </row>
    <row r="15" spans="1:20" x14ac:dyDescent="0.2">
      <c r="A15" s="59">
        <v>7</v>
      </c>
      <c r="B15" s="177" t="s">
        <v>159</v>
      </c>
      <c r="C15" s="179" t="s">
        <v>160</v>
      </c>
      <c r="D15" s="179" t="s">
        <v>160</v>
      </c>
      <c r="E15" s="179" t="s">
        <v>161</v>
      </c>
      <c r="F15" s="179" t="s">
        <v>161</v>
      </c>
      <c r="G15" s="179" t="s">
        <v>160</v>
      </c>
      <c r="H15" s="179" t="s">
        <v>161</v>
      </c>
      <c r="I15" s="1"/>
      <c r="J15" s="1"/>
    </row>
    <row r="16" spans="1:20" x14ac:dyDescent="0.2">
      <c r="A16" s="59">
        <v>8</v>
      </c>
      <c r="B16" s="177" t="s">
        <v>162</v>
      </c>
      <c r="C16" s="181">
        <v>100</v>
      </c>
      <c r="D16" s="181">
        <v>200</v>
      </c>
      <c r="E16" s="181">
        <v>150</v>
      </c>
      <c r="F16" s="181">
        <v>325</v>
      </c>
      <c r="G16" s="181">
        <v>275</v>
      </c>
      <c r="H16" s="181">
        <v>250</v>
      </c>
      <c r="I16" s="1"/>
      <c r="J16" s="1"/>
    </row>
    <row r="17" spans="1:15" x14ac:dyDescent="0.2">
      <c r="A17" s="59">
        <v>9</v>
      </c>
      <c r="B17" s="177" t="s">
        <v>163</v>
      </c>
      <c r="C17" s="181">
        <v>100</v>
      </c>
      <c r="D17" s="181">
        <v>200</v>
      </c>
      <c r="E17" s="181">
        <v>150</v>
      </c>
      <c r="F17" s="181">
        <v>325</v>
      </c>
      <c r="G17" s="181">
        <v>275</v>
      </c>
      <c r="H17" s="181">
        <v>250</v>
      </c>
      <c r="I17" s="1"/>
      <c r="J17" s="1"/>
    </row>
    <row r="18" spans="1:15" x14ac:dyDescent="0.2">
      <c r="A18" s="59" t="s">
        <v>5</v>
      </c>
      <c r="B18" s="177" t="s">
        <v>164</v>
      </c>
      <c r="C18" s="181">
        <v>100</v>
      </c>
      <c r="D18" s="181">
        <v>100</v>
      </c>
      <c r="E18" s="181">
        <v>100</v>
      </c>
      <c r="F18" s="181">
        <v>100</v>
      </c>
      <c r="G18" s="181">
        <v>100</v>
      </c>
      <c r="H18" s="181">
        <v>100</v>
      </c>
      <c r="I18" s="1"/>
      <c r="J18" s="1"/>
    </row>
    <row r="19" spans="1:15" x14ac:dyDescent="0.2">
      <c r="A19" s="59" t="s">
        <v>6</v>
      </c>
      <c r="B19" s="177" t="s">
        <v>165</v>
      </c>
      <c r="C19" s="181">
        <v>100</v>
      </c>
      <c r="D19" s="181">
        <v>100</v>
      </c>
      <c r="E19" s="181">
        <v>100</v>
      </c>
      <c r="F19" s="181">
        <v>100</v>
      </c>
      <c r="G19" s="181">
        <v>100</v>
      </c>
      <c r="H19" s="181">
        <v>100</v>
      </c>
      <c r="I19" s="1"/>
      <c r="J19" s="1"/>
    </row>
    <row r="20" spans="1:15" x14ac:dyDescent="0.2">
      <c r="A20" s="59">
        <v>10</v>
      </c>
      <c r="B20" s="177" t="s">
        <v>166</v>
      </c>
      <c r="C20" s="179" t="s">
        <v>167</v>
      </c>
      <c r="D20" s="179" t="s">
        <v>167</v>
      </c>
      <c r="E20" s="179" t="s">
        <v>168</v>
      </c>
      <c r="F20" s="179" t="s">
        <v>168</v>
      </c>
      <c r="G20" s="179" t="s">
        <v>167</v>
      </c>
      <c r="H20" s="179" t="s">
        <v>168</v>
      </c>
      <c r="I20" s="1"/>
      <c r="J20" s="1"/>
    </row>
    <row r="21" spans="1:15" x14ac:dyDescent="0.2">
      <c r="A21" s="59">
        <v>11</v>
      </c>
      <c r="B21" s="177" t="s">
        <v>169</v>
      </c>
      <c r="C21" s="182">
        <v>42902</v>
      </c>
      <c r="D21" s="182">
        <v>43133</v>
      </c>
      <c r="E21" s="182">
        <v>42446</v>
      </c>
      <c r="F21" s="182">
        <v>43133</v>
      </c>
      <c r="G21" s="182">
        <v>43403</v>
      </c>
      <c r="H21" s="182">
        <v>43735</v>
      </c>
      <c r="I21" s="1"/>
      <c r="J21" s="1"/>
    </row>
    <row r="22" spans="1:15" x14ac:dyDescent="0.2">
      <c r="A22" s="59">
        <v>12</v>
      </c>
      <c r="B22" s="177" t="s">
        <v>170</v>
      </c>
      <c r="C22" s="178" t="s">
        <v>171</v>
      </c>
      <c r="D22" s="178" t="s">
        <v>171</v>
      </c>
      <c r="E22" s="178" t="s">
        <v>172</v>
      </c>
      <c r="F22" s="178" t="s">
        <v>172</v>
      </c>
      <c r="G22" s="178" t="s">
        <v>171</v>
      </c>
      <c r="H22" s="178" t="s">
        <v>172</v>
      </c>
      <c r="I22" s="1"/>
      <c r="J22" s="1"/>
    </row>
    <row r="23" spans="1:15" x14ac:dyDescent="0.2">
      <c r="A23" s="59">
        <v>13</v>
      </c>
      <c r="B23" s="177" t="s">
        <v>173</v>
      </c>
      <c r="C23" s="182" t="s">
        <v>174</v>
      </c>
      <c r="D23" s="182" t="s">
        <v>174</v>
      </c>
      <c r="E23" s="182">
        <v>46098</v>
      </c>
      <c r="F23" s="182">
        <v>46785</v>
      </c>
      <c r="G23" s="182" t="s">
        <v>174</v>
      </c>
      <c r="H23" s="182">
        <v>47388</v>
      </c>
      <c r="I23" s="1"/>
      <c r="J23" s="1"/>
    </row>
    <row r="24" spans="1:15" x14ac:dyDescent="0.2">
      <c r="A24" s="59">
        <v>14</v>
      </c>
      <c r="B24" s="177" t="s">
        <v>175</v>
      </c>
      <c r="C24" s="178" t="s">
        <v>176</v>
      </c>
      <c r="D24" s="178" t="s">
        <v>176</v>
      </c>
      <c r="E24" s="178" t="s">
        <v>176</v>
      </c>
      <c r="F24" s="178" t="s">
        <v>176</v>
      </c>
      <c r="G24" s="178" t="s">
        <v>176</v>
      </c>
      <c r="H24" s="178" t="s">
        <v>176</v>
      </c>
      <c r="I24" s="1"/>
      <c r="J24" s="1"/>
    </row>
    <row r="25" spans="1:15" ht="234" customHeight="1" x14ac:dyDescent="0.2">
      <c r="A25" s="59">
        <v>15</v>
      </c>
      <c r="B25" s="177" t="s">
        <v>177</v>
      </c>
      <c r="C25" s="180" t="s">
        <v>178</v>
      </c>
      <c r="D25" s="180" t="s">
        <v>179</v>
      </c>
      <c r="E25" s="180" t="s">
        <v>180</v>
      </c>
      <c r="F25" s="180" t="s">
        <v>181</v>
      </c>
      <c r="G25" s="180" t="s">
        <v>182</v>
      </c>
      <c r="H25" s="180" t="s">
        <v>544</v>
      </c>
      <c r="I25" s="1"/>
      <c r="J25" s="1"/>
    </row>
    <row r="26" spans="1:15" ht="25.5" x14ac:dyDescent="0.2">
      <c r="A26" s="84">
        <v>16</v>
      </c>
      <c r="B26" s="177" t="s">
        <v>183</v>
      </c>
      <c r="C26" s="183" t="s">
        <v>184</v>
      </c>
      <c r="D26" s="183" t="s">
        <v>184</v>
      </c>
      <c r="E26" s="183" t="s">
        <v>184</v>
      </c>
      <c r="F26" s="183" t="s">
        <v>184</v>
      </c>
      <c r="G26" s="183" t="s">
        <v>184</v>
      </c>
      <c r="H26" s="183" t="s">
        <v>184</v>
      </c>
      <c r="I26" s="1"/>
      <c r="J26" s="4"/>
    </row>
    <row r="27" spans="1:15" x14ac:dyDescent="0.2">
      <c r="A27" s="64" t="s">
        <v>185</v>
      </c>
      <c r="B27" s="170"/>
      <c r="C27" s="173"/>
      <c r="D27" s="174"/>
      <c r="E27" s="173"/>
      <c r="F27" s="173"/>
      <c r="G27" s="173"/>
      <c r="H27" s="176"/>
    </row>
    <row r="28" spans="1:15" x14ac:dyDescent="0.2">
      <c r="A28" s="60">
        <v>17</v>
      </c>
      <c r="B28" s="177" t="s">
        <v>186</v>
      </c>
      <c r="C28" s="178" t="s">
        <v>187</v>
      </c>
      <c r="D28" s="178" t="s">
        <v>187</v>
      </c>
      <c r="E28" s="178" t="s">
        <v>187</v>
      </c>
      <c r="F28" s="178" t="s">
        <v>187</v>
      </c>
      <c r="G28" s="178" t="s">
        <v>187</v>
      </c>
      <c r="H28" s="178" t="s">
        <v>187</v>
      </c>
      <c r="I28" s="1"/>
      <c r="J28" s="1"/>
      <c r="K28" s="1"/>
      <c r="L28" s="1"/>
      <c r="M28" s="1"/>
      <c r="N28" s="1"/>
      <c r="O28" s="1"/>
    </row>
    <row r="29" spans="1:15" ht="25.5" x14ac:dyDescent="0.2">
      <c r="A29" s="59">
        <v>18</v>
      </c>
      <c r="B29" s="177" t="s">
        <v>188</v>
      </c>
      <c r="C29" s="180" t="s">
        <v>189</v>
      </c>
      <c r="D29" s="180" t="s">
        <v>190</v>
      </c>
      <c r="E29" s="180" t="s">
        <v>191</v>
      </c>
      <c r="F29" s="180" t="s">
        <v>192</v>
      </c>
      <c r="G29" s="180" t="s">
        <v>193</v>
      </c>
      <c r="H29" s="180" t="s">
        <v>545</v>
      </c>
      <c r="I29" s="1"/>
      <c r="J29" s="1"/>
      <c r="K29" s="1"/>
      <c r="L29" s="1"/>
      <c r="M29" s="1"/>
      <c r="N29" s="1"/>
      <c r="O29" s="1"/>
    </row>
    <row r="30" spans="1:15" ht="25.5" x14ac:dyDescent="0.2">
      <c r="A30" s="59">
        <v>19</v>
      </c>
      <c r="B30" s="177" t="s">
        <v>194</v>
      </c>
      <c r="C30" s="178" t="s">
        <v>195</v>
      </c>
      <c r="D30" s="178" t="s">
        <v>195</v>
      </c>
      <c r="E30" s="178" t="s">
        <v>195</v>
      </c>
      <c r="F30" s="178" t="s">
        <v>195</v>
      </c>
      <c r="G30" s="178" t="s">
        <v>195</v>
      </c>
      <c r="H30" s="178" t="s">
        <v>195</v>
      </c>
      <c r="I30" s="1"/>
      <c r="J30" s="1"/>
      <c r="K30" s="1"/>
      <c r="L30" s="1"/>
      <c r="M30" s="1"/>
      <c r="N30" s="1"/>
      <c r="O30" s="1"/>
    </row>
    <row r="31" spans="1:15" x14ac:dyDescent="0.2">
      <c r="A31" s="59" t="s">
        <v>7</v>
      </c>
      <c r="B31" s="177" t="s">
        <v>196</v>
      </c>
      <c r="C31" s="178" t="s">
        <v>197</v>
      </c>
      <c r="D31" s="178" t="s">
        <v>197</v>
      </c>
      <c r="E31" s="178" t="s">
        <v>197</v>
      </c>
      <c r="F31" s="178" t="s">
        <v>197</v>
      </c>
      <c r="G31" s="178" t="s">
        <v>197</v>
      </c>
      <c r="H31" s="178" t="s">
        <v>197</v>
      </c>
      <c r="I31" s="1"/>
      <c r="J31" s="1"/>
      <c r="K31" s="1"/>
      <c r="L31" s="1"/>
      <c r="M31" s="1"/>
      <c r="N31" s="1"/>
      <c r="O31" s="1"/>
    </row>
    <row r="32" spans="1:15" x14ac:dyDescent="0.2">
      <c r="A32" s="59" t="s">
        <v>8</v>
      </c>
      <c r="B32" s="177" t="s">
        <v>198</v>
      </c>
      <c r="C32" s="178" t="s">
        <v>197</v>
      </c>
      <c r="D32" s="178" t="s">
        <v>197</v>
      </c>
      <c r="E32" s="178" t="s">
        <v>197</v>
      </c>
      <c r="F32" s="178" t="s">
        <v>197</v>
      </c>
      <c r="G32" s="178" t="s">
        <v>197</v>
      </c>
      <c r="H32" s="178" t="s">
        <v>197</v>
      </c>
      <c r="I32" s="1"/>
      <c r="J32" s="1"/>
      <c r="K32" s="1"/>
      <c r="L32" s="1"/>
      <c r="M32" s="1"/>
      <c r="N32" s="1"/>
      <c r="O32" s="1"/>
    </row>
    <row r="33" spans="1:15" x14ac:dyDescent="0.2">
      <c r="A33" s="59">
        <v>21</v>
      </c>
      <c r="B33" s="177" t="s">
        <v>199</v>
      </c>
      <c r="C33" s="178" t="s">
        <v>195</v>
      </c>
      <c r="D33" s="178" t="s">
        <v>195</v>
      </c>
      <c r="E33" s="178" t="s">
        <v>195</v>
      </c>
      <c r="F33" s="178" t="s">
        <v>195</v>
      </c>
      <c r="G33" s="178" t="s">
        <v>195</v>
      </c>
      <c r="H33" s="178" t="s">
        <v>195</v>
      </c>
      <c r="I33" s="1"/>
      <c r="J33" s="1"/>
      <c r="K33" s="1"/>
      <c r="L33" s="1"/>
      <c r="M33" s="1"/>
      <c r="N33" s="1"/>
      <c r="O33" s="1"/>
    </row>
    <row r="34" spans="1:15" x14ac:dyDescent="0.2">
      <c r="A34" s="59">
        <v>22</v>
      </c>
      <c r="B34" s="177" t="s">
        <v>200</v>
      </c>
      <c r="C34" s="178" t="s">
        <v>176</v>
      </c>
      <c r="D34" s="178" t="s">
        <v>176</v>
      </c>
      <c r="E34" s="178" t="s">
        <v>176</v>
      </c>
      <c r="F34" s="178" t="s">
        <v>176</v>
      </c>
      <c r="G34" s="178" t="s">
        <v>176</v>
      </c>
      <c r="H34" s="178" t="s">
        <v>176</v>
      </c>
      <c r="I34" s="1"/>
      <c r="J34" s="1"/>
      <c r="K34" s="1"/>
      <c r="L34" s="1"/>
      <c r="M34" s="1"/>
      <c r="N34" s="1"/>
      <c r="O34" s="1"/>
    </row>
    <row r="35" spans="1:15" x14ac:dyDescent="0.2">
      <c r="A35" s="59">
        <v>23</v>
      </c>
      <c r="B35" s="177" t="s">
        <v>201</v>
      </c>
      <c r="C35" s="184" t="s">
        <v>202</v>
      </c>
      <c r="D35" s="184" t="s">
        <v>202</v>
      </c>
      <c r="E35" s="184" t="s">
        <v>195</v>
      </c>
      <c r="F35" s="184" t="s">
        <v>195</v>
      </c>
      <c r="G35" s="184" t="s">
        <v>202</v>
      </c>
      <c r="H35" s="184" t="s">
        <v>195</v>
      </c>
      <c r="I35" s="1"/>
      <c r="J35" s="1"/>
      <c r="K35" s="1"/>
      <c r="L35" s="1"/>
      <c r="M35" s="1"/>
      <c r="N35" s="1"/>
      <c r="O35" s="1"/>
    </row>
    <row r="36" spans="1:15" x14ac:dyDescent="0.2">
      <c r="A36" s="59">
        <v>24</v>
      </c>
      <c r="B36" s="177" t="s">
        <v>203</v>
      </c>
      <c r="C36" s="184" t="s">
        <v>9</v>
      </c>
      <c r="D36" s="184" t="s">
        <v>9</v>
      </c>
      <c r="E36" s="184" t="s">
        <v>9</v>
      </c>
      <c r="F36" s="184" t="s">
        <v>9</v>
      </c>
      <c r="G36" s="184" t="s">
        <v>9</v>
      </c>
      <c r="H36" s="184" t="s">
        <v>9</v>
      </c>
      <c r="I36" s="1"/>
      <c r="J36" s="1"/>
      <c r="K36" s="1"/>
      <c r="L36" s="1"/>
      <c r="M36" s="1"/>
      <c r="N36" s="1"/>
      <c r="O36" s="1"/>
    </row>
    <row r="37" spans="1:15" x14ac:dyDescent="0.2">
      <c r="A37" s="59">
        <v>25</v>
      </c>
      <c r="B37" s="177" t="s">
        <v>204</v>
      </c>
      <c r="C37" s="184" t="s">
        <v>9</v>
      </c>
      <c r="D37" s="184" t="s">
        <v>9</v>
      </c>
      <c r="E37" s="184" t="s">
        <v>9</v>
      </c>
      <c r="F37" s="184" t="s">
        <v>9</v>
      </c>
      <c r="G37" s="184" t="s">
        <v>9</v>
      </c>
      <c r="H37" s="184" t="s">
        <v>9</v>
      </c>
      <c r="I37" s="1"/>
      <c r="J37" s="1"/>
      <c r="K37" s="1"/>
      <c r="L37" s="1"/>
      <c r="M37" s="1"/>
      <c r="N37" s="1"/>
      <c r="O37" s="1"/>
    </row>
    <row r="38" spans="1:15" x14ac:dyDescent="0.2">
      <c r="A38" s="59">
        <v>26</v>
      </c>
      <c r="B38" s="177" t="s">
        <v>205</v>
      </c>
      <c r="C38" s="184" t="s">
        <v>9</v>
      </c>
      <c r="D38" s="184" t="s">
        <v>9</v>
      </c>
      <c r="E38" s="184" t="s">
        <v>9</v>
      </c>
      <c r="F38" s="184" t="s">
        <v>9</v>
      </c>
      <c r="G38" s="184" t="s">
        <v>9</v>
      </c>
      <c r="H38" s="184" t="s">
        <v>9</v>
      </c>
      <c r="I38" s="1"/>
      <c r="J38" s="1"/>
      <c r="K38" s="1"/>
      <c r="L38" s="1"/>
      <c r="M38" s="1"/>
      <c r="N38" s="1"/>
      <c r="O38" s="1"/>
    </row>
    <row r="39" spans="1:15" x14ac:dyDescent="0.2">
      <c r="A39" s="59">
        <v>27</v>
      </c>
      <c r="B39" s="177" t="s">
        <v>206</v>
      </c>
      <c r="C39" s="184" t="s">
        <v>207</v>
      </c>
      <c r="D39" s="184" t="s">
        <v>207</v>
      </c>
      <c r="E39" s="184" t="s">
        <v>9</v>
      </c>
      <c r="F39" s="184" t="s">
        <v>9</v>
      </c>
      <c r="G39" s="184" t="s">
        <v>207</v>
      </c>
      <c r="H39" s="184" t="s">
        <v>9</v>
      </c>
      <c r="I39" s="1"/>
      <c r="J39" s="1"/>
      <c r="K39" s="1"/>
      <c r="L39" s="1"/>
      <c r="M39" s="1"/>
      <c r="N39" s="1"/>
      <c r="O39" s="1"/>
    </row>
    <row r="40" spans="1:15" x14ac:dyDescent="0.2">
      <c r="A40" s="59">
        <v>28</v>
      </c>
      <c r="B40" s="177" t="s">
        <v>208</v>
      </c>
      <c r="C40" s="184" t="s">
        <v>154</v>
      </c>
      <c r="D40" s="184" t="s">
        <v>154</v>
      </c>
      <c r="E40" s="184" t="s">
        <v>9</v>
      </c>
      <c r="F40" s="184" t="s">
        <v>9</v>
      </c>
      <c r="G40" s="184" t="s">
        <v>154</v>
      </c>
      <c r="H40" s="184" t="s">
        <v>9</v>
      </c>
      <c r="I40" s="1"/>
      <c r="J40" s="1"/>
      <c r="K40" s="1"/>
      <c r="L40" s="1"/>
      <c r="M40" s="1"/>
      <c r="N40" s="1"/>
      <c r="O40" s="1"/>
    </row>
    <row r="41" spans="1:15" x14ac:dyDescent="0.2">
      <c r="A41" s="59">
        <v>29</v>
      </c>
      <c r="B41" s="177" t="s">
        <v>209</v>
      </c>
      <c r="C41" s="184" t="s">
        <v>0</v>
      </c>
      <c r="D41" s="184" t="s">
        <v>0</v>
      </c>
      <c r="E41" s="184" t="s">
        <v>9</v>
      </c>
      <c r="F41" s="184" t="s">
        <v>9</v>
      </c>
      <c r="G41" s="184" t="s">
        <v>0</v>
      </c>
      <c r="H41" s="184" t="s">
        <v>9</v>
      </c>
      <c r="I41" s="1"/>
      <c r="J41" s="1"/>
      <c r="K41" s="1"/>
      <c r="L41" s="1"/>
      <c r="M41" s="1"/>
      <c r="N41" s="1"/>
      <c r="O41" s="1"/>
    </row>
    <row r="42" spans="1:15" x14ac:dyDescent="0.2">
      <c r="A42" s="59">
        <v>30</v>
      </c>
      <c r="B42" s="177" t="s">
        <v>210</v>
      </c>
      <c r="C42" s="184" t="s">
        <v>176</v>
      </c>
      <c r="D42" s="184" t="s">
        <v>176</v>
      </c>
      <c r="E42" s="184" t="s">
        <v>195</v>
      </c>
      <c r="F42" s="184" t="s">
        <v>195</v>
      </c>
      <c r="G42" s="184" t="s">
        <v>176</v>
      </c>
      <c r="H42" s="184" t="s">
        <v>195</v>
      </c>
      <c r="I42" s="1"/>
      <c r="J42" s="1"/>
      <c r="K42" s="1"/>
      <c r="L42" s="1"/>
      <c r="M42" s="1"/>
      <c r="N42" s="1"/>
      <c r="O42" s="1"/>
    </row>
    <row r="43" spans="1:15" ht="63.75" x14ac:dyDescent="0.2">
      <c r="A43" s="59">
        <v>31</v>
      </c>
      <c r="B43" s="177" t="s">
        <v>211</v>
      </c>
      <c r="C43" s="185" t="s">
        <v>212</v>
      </c>
      <c r="D43" s="185" t="s">
        <v>212</v>
      </c>
      <c r="E43" s="185" t="s">
        <v>9</v>
      </c>
      <c r="F43" s="185" t="s">
        <v>9</v>
      </c>
      <c r="G43" s="185" t="s">
        <v>212</v>
      </c>
      <c r="H43" s="185" t="s">
        <v>9</v>
      </c>
      <c r="I43" s="1"/>
      <c r="J43" s="1"/>
      <c r="K43" s="1"/>
      <c r="L43" s="1"/>
      <c r="M43" s="1"/>
      <c r="N43" s="1"/>
      <c r="O43" s="1"/>
    </row>
    <row r="44" spans="1:15" x14ac:dyDescent="0.2">
      <c r="A44" s="59">
        <v>32</v>
      </c>
      <c r="B44" s="177" t="s">
        <v>213</v>
      </c>
      <c r="C44" s="184" t="s">
        <v>214</v>
      </c>
      <c r="D44" s="184" t="s">
        <v>214</v>
      </c>
      <c r="E44" s="184" t="s">
        <v>9</v>
      </c>
      <c r="F44" s="184" t="s">
        <v>9</v>
      </c>
      <c r="G44" s="184" t="s">
        <v>214</v>
      </c>
      <c r="H44" s="184" t="s">
        <v>9</v>
      </c>
      <c r="I44" s="1"/>
      <c r="J44" s="1"/>
      <c r="K44" s="1"/>
      <c r="L44" s="1"/>
      <c r="M44" s="1"/>
      <c r="N44" s="1"/>
      <c r="O44" s="1"/>
    </row>
    <row r="45" spans="1:15" x14ac:dyDescent="0.2">
      <c r="A45" s="59">
        <v>33</v>
      </c>
      <c r="B45" s="177" t="s">
        <v>215</v>
      </c>
      <c r="C45" s="184" t="s">
        <v>10</v>
      </c>
      <c r="D45" s="184" t="s">
        <v>10</v>
      </c>
      <c r="E45" s="184" t="s">
        <v>9</v>
      </c>
      <c r="F45" s="184" t="s">
        <v>9</v>
      </c>
      <c r="G45" s="184" t="s">
        <v>10</v>
      </c>
      <c r="H45" s="184" t="s">
        <v>9</v>
      </c>
      <c r="I45" s="1"/>
      <c r="J45" s="1"/>
      <c r="K45" s="1"/>
      <c r="L45" s="1"/>
      <c r="M45" s="1"/>
      <c r="N45" s="1"/>
      <c r="O45" s="1"/>
    </row>
    <row r="46" spans="1:15" x14ac:dyDescent="0.2">
      <c r="A46" s="59">
        <v>34</v>
      </c>
      <c r="B46" s="177" t="s">
        <v>216</v>
      </c>
      <c r="C46" s="184" t="s">
        <v>9</v>
      </c>
      <c r="D46" s="184" t="s">
        <v>9</v>
      </c>
      <c r="E46" s="184" t="s">
        <v>9</v>
      </c>
      <c r="F46" s="184" t="s">
        <v>9</v>
      </c>
      <c r="G46" s="184" t="s">
        <v>9</v>
      </c>
      <c r="H46" s="184" t="s">
        <v>9</v>
      </c>
      <c r="I46" s="1"/>
      <c r="J46" s="1"/>
      <c r="K46" s="1"/>
      <c r="L46" s="1"/>
      <c r="M46" s="1"/>
      <c r="N46" s="1"/>
      <c r="O46" s="1"/>
    </row>
    <row r="47" spans="1:15" x14ac:dyDescent="0.2">
      <c r="A47" s="59">
        <v>35</v>
      </c>
      <c r="B47" s="177" t="s">
        <v>217</v>
      </c>
      <c r="C47" s="179" t="s">
        <v>218</v>
      </c>
      <c r="D47" s="179" t="s">
        <v>218</v>
      </c>
      <c r="E47" s="179" t="s">
        <v>219</v>
      </c>
      <c r="F47" s="179" t="s">
        <v>219</v>
      </c>
      <c r="G47" s="179" t="s">
        <v>218</v>
      </c>
      <c r="H47" s="179" t="s">
        <v>219</v>
      </c>
      <c r="I47" s="1"/>
      <c r="J47" s="1"/>
      <c r="K47" s="1"/>
      <c r="L47" s="1"/>
      <c r="M47" s="1"/>
      <c r="N47" s="1"/>
      <c r="O47" s="1"/>
    </row>
    <row r="48" spans="1:15" ht="25.5" x14ac:dyDescent="0.2">
      <c r="A48" s="59">
        <v>36</v>
      </c>
      <c r="B48" s="177" t="s">
        <v>220</v>
      </c>
      <c r="C48" s="185" t="s">
        <v>195</v>
      </c>
      <c r="D48" s="185" t="s">
        <v>195</v>
      </c>
      <c r="E48" s="185" t="s">
        <v>221</v>
      </c>
      <c r="F48" s="185" t="s">
        <v>221</v>
      </c>
      <c r="G48" s="185" t="s">
        <v>195</v>
      </c>
      <c r="H48" s="185" t="s">
        <v>221</v>
      </c>
      <c r="I48" s="1"/>
      <c r="J48" s="1"/>
      <c r="K48" s="1"/>
      <c r="L48" s="1"/>
      <c r="M48" s="1"/>
      <c r="N48" s="1"/>
      <c r="O48" s="1"/>
    </row>
    <row r="49" spans="1:15" x14ac:dyDescent="0.2">
      <c r="A49" s="59">
        <v>37</v>
      </c>
      <c r="B49" s="177" t="s">
        <v>222</v>
      </c>
      <c r="C49" s="187" t="s">
        <v>9</v>
      </c>
      <c r="D49" s="187" t="s">
        <v>9</v>
      </c>
      <c r="E49" s="187" t="s">
        <v>9</v>
      </c>
      <c r="F49" s="187" t="s">
        <v>9</v>
      </c>
      <c r="G49" s="187" t="s">
        <v>9</v>
      </c>
      <c r="H49" s="187" t="s">
        <v>9</v>
      </c>
      <c r="I49" s="1"/>
      <c r="J49" s="1"/>
      <c r="K49" s="1"/>
      <c r="L49" s="1"/>
      <c r="M49" s="1"/>
      <c r="N49" s="1"/>
      <c r="O49" s="1"/>
    </row>
    <row r="50" spans="1:15" x14ac:dyDescent="0.2">
      <c r="A50" s="24"/>
      <c r="B50" s="24"/>
      <c r="C50" s="24"/>
      <c r="D50" s="24"/>
      <c r="E50" s="24"/>
      <c r="F50" s="24"/>
      <c r="G50" s="24"/>
      <c r="H50" s="24"/>
    </row>
  </sheetData>
  <mergeCells count="1">
    <mergeCell ref="A1:T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topLeftCell="A115" zoomScaleNormal="100" workbookViewId="0">
      <selection activeCell="E75" sqref="E75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2" bestFit="1" customWidth="1"/>
    <col min="4" max="4" width="17.33203125" bestFit="1" customWidth="1"/>
    <col min="5" max="5" width="17.77734375" style="162" customWidth="1"/>
  </cols>
  <sheetData>
    <row r="1" spans="1:10" x14ac:dyDescent="0.2">
      <c r="A1" s="209" t="s">
        <v>489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x14ac:dyDescent="0.2">
      <c r="A3" s="141" t="s">
        <v>467</v>
      </c>
      <c r="B3" s="2"/>
      <c r="C3" s="100"/>
      <c r="D3" s="2"/>
      <c r="E3" s="193"/>
    </row>
    <row r="4" spans="1:10" x14ac:dyDescent="0.2">
      <c r="B4" s="2"/>
      <c r="C4" s="100"/>
      <c r="D4" s="2"/>
      <c r="E4" s="193"/>
    </row>
    <row r="5" spans="1:10" x14ac:dyDescent="0.2">
      <c r="B5" s="2"/>
      <c r="C5" s="100"/>
      <c r="D5" s="2"/>
      <c r="E5" s="193"/>
      <c r="I5" s="92"/>
    </row>
    <row r="6" spans="1:10" x14ac:dyDescent="0.2">
      <c r="A6" s="140">
        <f>Innholdsfortegnelse!D10</f>
        <v>44012</v>
      </c>
      <c r="B6" s="93"/>
      <c r="C6" s="101"/>
      <c r="D6" s="93"/>
      <c r="E6" s="194"/>
    </row>
    <row r="7" spans="1:10" ht="21.75" customHeight="1" x14ac:dyDescent="0.2">
      <c r="A7" s="92" t="s">
        <v>487</v>
      </c>
      <c r="H7" s="138"/>
    </row>
    <row r="8" spans="1:10" ht="63.75" customHeight="1" x14ac:dyDescent="0.2">
      <c r="A8" s="211" t="s">
        <v>223</v>
      </c>
      <c r="B8" s="212"/>
      <c r="C8" s="95" t="s">
        <v>18</v>
      </c>
      <c r="D8" s="95" t="s">
        <v>19</v>
      </c>
      <c r="E8" s="195" t="s">
        <v>20</v>
      </c>
    </row>
    <row r="9" spans="1:10" ht="63.75" customHeight="1" x14ac:dyDescent="0.2">
      <c r="A9" s="213"/>
      <c r="B9" s="214"/>
      <c r="C9" s="96" t="s">
        <v>224</v>
      </c>
      <c r="D9" s="96" t="s">
        <v>225</v>
      </c>
      <c r="E9" s="196" t="s">
        <v>226</v>
      </c>
    </row>
    <row r="10" spans="1:10" x14ac:dyDescent="0.2">
      <c r="A10" s="60">
        <v>1</v>
      </c>
      <c r="B10" s="38" t="s">
        <v>227</v>
      </c>
      <c r="C10" s="39">
        <v>5088110.5585399996</v>
      </c>
      <c r="D10" s="60" t="s">
        <v>11</v>
      </c>
      <c r="E10" s="197"/>
    </row>
    <row r="11" spans="1:10" x14ac:dyDescent="0.2">
      <c r="A11" s="59"/>
      <c r="B11" s="3" t="s">
        <v>228</v>
      </c>
      <c r="C11" s="62" t="s">
        <v>9</v>
      </c>
      <c r="D11" s="59"/>
      <c r="E11" s="61"/>
    </row>
    <row r="12" spans="1:10" x14ac:dyDescent="0.2">
      <c r="A12" s="59"/>
      <c r="B12" s="3" t="s">
        <v>229</v>
      </c>
      <c r="C12" s="62" t="s">
        <v>9</v>
      </c>
      <c r="D12" s="59"/>
      <c r="E12" s="61"/>
    </row>
    <row r="13" spans="1:10" x14ac:dyDescent="0.2">
      <c r="A13" s="59"/>
      <c r="B13" s="3" t="s">
        <v>230</v>
      </c>
      <c r="C13" s="62" t="s">
        <v>9</v>
      </c>
      <c r="D13" s="59"/>
      <c r="E13" s="61"/>
    </row>
    <row r="14" spans="1:10" x14ac:dyDescent="0.2">
      <c r="A14" s="59">
        <v>2</v>
      </c>
      <c r="B14" s="3" t="s">
        <v>231</v>
      </c>
      <c r="C14" s="267">
        <v>-9262.2346300000008</v>
      </c>
      <c r="D14" s="59" t="s">
        <v>12</v>
      </c>
      <c r="E14" s="61"/>
    </row>
    <row r="15" spans="1:10" x14ac:dyDescent="0.2">
      <c r="A15" s="59">
        <v>3</v>
      </c>
      <c r="B15" s="3" t="s">
        <v>232</v>
      </c>
      <c r="C15" s="62">
        <v>19876.20246</v>
      </c>
      <c r="D15" s="59" t="s">
        <v>13</v>
      </c>
      <c r="E15" s="61"/>
    </row>
    <row r="16" spans="1:10" x14ac:dyDescent="0.2">
      <c r="A16" s="59" t="s">
        <v>14</v>
      </c>
      <c r="B16" s="3" t="s">
        <v>233</v>
      </c>
      <c r="C16" s="62" t="s">
        <v>9</v>
      </c>
      <c r="D16" s="59" t="s">
        <v>15</v>
      </c>
      <c r="E16" s="61"/>
    </row>
    <row r="17" spans="1:5" x14ac:dyDescent="0.2">
      <c r="A17" s="59">
        <v>4</v>
      </c>
      <c r="B17" s="3" t="s">
        <v>234</v>
      </c>
      <c r="C17" s="62" t="s">
        <v>9</v>
      </c>
      <c r="D17" s="59"/>
      <c r="E17" s="61">
        <v>0</v>
      </c>
    </row>
    <row r="18" spans="1:5" x14ac:dyDescent="0.2">
      <c r="A18" s="59"/>
      <c r="B18" s="3" t="s">
        <v>235</v>
      </c>
      <c r="C18" s="62" t="s">
        <v>9</v>
      </c>
      <c r="D18" s="59"/>
      <c r="E18" s="61"/>
    </row>
    <row r="19" spans="1:5" x14ac:dyDescent="0.2">
      <c r="A19" s="59">
        <v>5</v>
      </c>
      <c r="B19" s="3" t="s">
        <v>236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16</v>
      </c>
      <c r="B20" s="3" t="s">
        <v>237</v>
      </c>
      <c r="C20" s="62">
        <v>0</v>
      </c>
      <c r="D20" s="59" t="s">
        <v>17</v>
      </c>
      <c r="E20" s="61"/>
    </row>
    <row r="21" spans="1:5" ht="14.25" customHeight="1" x14ac:dyDescent="0.2">
      <c r="A21" s="12">
        <v>6</v>
      </c>
      <c r="B21" s="12" t="s">
        <v>238</v>
      </c>
      <c r="C21" s="99">
        <v>5098724.5263700001</v>
      </c>
      <c r="D21" s="12" t="s">
        <v>239</v>
      </c>
      <c r="E21" s="198"/>
    </row>
    <row r="22" spans="1:5" x14ac:dyDescent="0.2">
      <c r="A22" s="215" t="s">
        <v>240</v>
      </c>
      <c r="B22" s="216"/>
      <c r="C22" s="216"/>
      <c r="D22" s="216"/>
      <c r="E22" s="217"/>
    </row>
    <row r="23" spans="1:5" x14ac:dyDescent="0.2">
      <c r="A23" s="59">
        <v>7</v>
      </c>
      <c r="B23" s="3" t="s">
        <v>241</v>
      </c>
      <c r="C23" s="188">
        <v>-28235.760125000001</v>
      </c>
      <c r="D23" s="180" t="s">
        <v>21</v>
      </c>
      <c r="E23" s="61"/>
    </row>
    <row r="24" spans="1:5" x14ac:dyDescent="0.2">
      <c r="A24" s="59">
        <v>8</v>
      </c>
      <c r="B24" s="3" t="s">
        <v>242</v>
      </c>
      <c r="C24" s="188">
        <v>-3930.265919999998</v>
      </c>
      <c r="D24" s="180" t="s">
        <v>22</v>
      </c>
      <c r="E24" s="61">
        <v>0</v>
      </c>
    </row>
    <row r="25" spans="1:5" x14ac:dyDescent="0.2">
      <c r="A25" s="59">
        <v>9</v>
      </c>
      <c r="B25" s="3" t="s">
        <v>243</v>
      </c>
      <c r="C25" s="189" t="s">
        <v>9</v>
      </c>
      <c r="D25" s="180"/>
      <c r="E25" s="61"/>
    </row>
    <row r="26" spans="1:5" ht="25.5" x14ac:dyDescent="0.2">
      <c r="A26" s="59">
        <v>10</v>
      </c>
      <c r="B26" s="3" t="s">
        <v>244</v>
      </c>
      <c r="C26" s="189">
        <v>0</v>
      </c>
      <c r="D26" s="180" t="s">
        <v>23</v>
      </c>
      <c r="E26" s="61">
        <v>0</v>
      </c>
    </row>
    <row r="27" spans="1:5" x14ac:dyDescent="0.2">
      <c r="A27" s="59">
        <v>11</v>
      </c>
      <c r="B27" s="3" t="s">
        <v>245</v>
      </c>
      <c r="C27" s="189" t="s">
        <v>9</v>
      </c>
      <c r="D27" s="180" t="s">
        <v>24</v>
      </c>
      <c r="E27" s="61"/>
    </row>
    <row r="28" spans="1:5" x14ac:dyDescent="0.2">
      <c r="A28" s="59">
        <v>12</v>
      </c>
      <c r="B28" s="3" t="s">
        <v>246</v>
      </c>
      <c r="C28" s="189" t="s">
        <v>9</v>
      </c>
      <c r="D28" s="180" t="s">
        <v>25</v>
      </c>
      <c r="E28" s="61">
        <v>0</v>
      </c>
    </row>
    <row r="29" spans="1:5" x14ac:dyDescent="0.2">
      <c r="A29" s="59">
        <v>13</v>
      </c>
      <c r="B29" s="3" t="s">
        <v>247</v>
      </c>
      <c r="C29" s="189" t="s">
        <v>9</v>
      </c>
      <c r="D29" s="180" t="s">
        <v>26</v>
      </c>
      <c r="E29" s="61"/>
    </row>
    <row r="30" spans="1:5" x14ac:dyDescent="0.2">
      <c r="A30" s="59">
        <v>14</v>
      </c>
      <c r="B30" s="3" t="s">
        <v>248</v>
      </c>
      <c r="C30" s="189">
        <v>0</v>
      </c>
      <c r="D30" s="180" t="s">
        <v>27</v>
      </c>
      <c r="E30" s="61"/>
    </row>
    <row r="31" spans="1:5" x14ac:dyDescent="0.2">
      <c r="A31" s="59">
        <v>15</v>
      </c>
      <c r="B31" s="3" t="s">
        <v>249</v>
      </c>
      <c r="C31" s="189">
        <v>0</v>
      </c>
      <c r="D31" s="180" t="s">
        <v>28</v>
      </c>
      <c r="E31" s="61">
        <v>0</v>
      </c>
    </row>
    <row r="32" spans="1:5" x14ac:dyDescent="0.2">
      <c r="A32" s="59">
        <v>16</v>
      </c>
      <c r="B32" s="3" t="s">
        <v>250</v>
      </c>
      <c r="C32" s="189">
        <v>0</v>
      </c>
      <c r="D32" s="180" t="s">
        <v>29</v>
      </c>
      <c r="E32" s="61">
        <v>0</v>
      </c>
    </row>
    <row r="33" spans="1:5" ht="25.5" x14ac:dyDescent="0.2">
      <c r="A33" s="59">
        <v>17</v>
      </c>
      <c r="B33" s="3" t="s">
        <v>251</v>
      </c>
      <c r="C33" s="189">
        <v>0</v>
      </c>
      <c r="D33" s="180" t="s">
        <v>30</v>
      </c>
      <c r="E33" s="61">
        <v>0</v>
      </c>
    </row>
    <row r="34" spans="1:5" ht="38.25" x14ac:dyDescent="0.2">
      <c r="A34" s="59">
        <v>18</v>
      </c>
      <c r="B34" s="3" t="s">
        <v>252</v>
      </c>
      <c r="C34" s="189">
        <v>0</v>
      </c>
      <c r="D34" s="180" t="s">
        <v>31</v>
      </c>
      <c r="E34" s="61">
        <v>0</v>
      </c>
    </row>
    <row r="35" spans="1:5" ht="38.25" x14ac:dyDescent="0.2">
      <c r="A35" s="59">
        <v>19</v>
      </c>
      <c r="B35" s="3" t="s">
        <v>253</v>
      </c>
      <c r="C35" s="189">
        <v>0</v>
      </c>
      <c r="D35" s="180" t="s">
        <v>32</v>
      </c>
      <c r="E35" s="61">
        <v>0</v>
      </c>
    </row>
    <row r="36" spans="1:5" x14ac:dyDescent="0.2">
      <c r="A36" s="59">
        <v>20</v>
      </c>
      <c r="B36" s="3" t="s">
        <v>243</v>
      </c>
      <c r="C36" s="189" t="s">
        <v>9</v>
      </c>
      <c r="D36" s="180"/>
      <c r="E36" s="61"/>
    </row>
    <row r="37" spans="1:5" x14ac:dyDescent="0.2">
      <c r="A37" s="59" t="s">
        <v>7</v>
      </c>
      <c r="B37" s="3" t="s">
        <v>254</v>
      </c>
      <c r="C37" s="189">
        <v>0</v>
      </c>
      <c r="D37" s="180" t="s">
        <v>33</v>
      </c>
      <c r="E37" s="61"/>
    </row>
    <row r="38" spans="1:5" x14ac:dyDescent="0.2">
      <c r="A38" s="59" t="s">
        <v>8</v>
      </c>
      <c r="B38" s="3" t="s">
        <v>255</v>
      </c>
      <c r="C38" s="189" t="s">
        <v>9</v>
      </c>
      <c r="D38" s="180" t="s">
        <v>34</v>
      </c>
      <c r="E38" s="61"/>
    </row>
    <row r="39" spans="1:5" ht="25.5" x14ac:dyDescent="0.2">
      <c r="A39" s="59" t="s">
        <v>35</v>
      </c>
      <c r="B39" s="3" t="s">
        <v>256</v>
      </c>
      <c r="C39" s="189">
        <v>0</v>
      </c>
      <c r="D39" s="180" t="s">
        <v>36</v>
      </c>
      <c r="E39" s="61"/>
    </row>
    <row r="40" spans="1:5" x14ac:dyDescent="0.2">
      <c r="A40" s="59" t="s">
        <v>37</v>
      </c>
      <c r="B40" s="3" t="s">
        <v>257</v>
      </c>
      <c r="C40" s="189">
        <v>0</v>
      </c>
      <c r="D40" s="180" t="s">
        <v>38</v>
      </c>
      <c r="E40" s="61"/>
    </row>
    <row r="41" spans="1:5" ht="25.5" x14ac:dyDescent="0.2">
      <c r="A41" s="59">
        <v>21</v>
      </c>
      <c r="B41" s="3" t="s">
        <v>258</v>
      </c>
      <c r="C41" s="189">
        <v>0</v>
      </c>
      <c r="D41" s="180" t="s">
        <v>39</v>
      </c>
      <c r="E41" s="61">
        <v>0</v>
      </c>
    </row>
    <row r="42" spans="1:5" x14ac:dyDescent="0.2">
      <c r="A42" s="59">
        <v>22</v>
      </c>
      <c r="B42" s="3" t="s">
        <v>259</v>
      </c>
      <c r="C42" s="189">
        <v>0</v>
      </c>
      <c r="D42" s="180" t="s">
        <v>40</v>
      </c>
      <c r="E42" s="61"/>
    </row>
    <row r="43" spans="1:5" ht="25.5" x14ac:dyDescent="0.2">
      <c r="A43" s="59">
        <v>23</v>
      </c>
      <c r="B43" s="3" t="s">
        <v>260</v>
      </c>
      <c r="C43" s="189">
        <v>0</v>
      </c>
      <c r="D43" s="180" t="s">
        <v>41</v>
      </c>
      <c r="E43" s="61"/>
    </row>
    <row r="44" spans="1:5" x14ac:dyDescent="0.2">
      <c r="A44" s="59">
        <v>24</v>
      </c>
      <c r="B44" s="3" t="s">
        <v>243</v>
      </c>
      <c r="C44" s="189" t="s">
        <v>9</v>
      </c>
      <c r="D44" s="180"/>
      <c r="E44" s="61"/>
    </row>
    <row r="45" spans="1:5" ht="25.5" x14ac:dyDescent="0.2">
      <c r="A45" s="59">
        <v>25</v>
      </c>
      <c r="B45" s="3" t="s">
        <v>261</v>
      </c>
      <c r="C45" s="189">
        <v>0</v>
      </c>
      <c r="D45" s="180" t="s">
        <v>39</v>
      </c>
      <c r="E45" s="61"/>
    </row>
    <row r="46" spans="1:5" x14ac:dyDescent="0.2">
      <c r="A46" s="59" t="s">
        <v>42</v>
      </c>
      <c r="B46" s="3" t="s">
        <v>262</v>
      </c>
      <c r="C46" s="189">
        <v>0</v>
      </c>
      <c r="D46" s="180" t="s">
        <v>43</v>
      </c>
      <c r="E46" s="61"/>
    </row>
    <row r="47" spans="1:5" x14ac:dyDescent="0.2">
      <c r="A47" s="59" t="s">
        <v>44</v>
      </c>
      <c r="B47" s="3" t="s">
        <v>263</v>
      </c>
      <c r="C47" s="189">
        <v>0</v>
      </c>
      <c r="D47" s="180" t="s">
        <v>45</v>
      </c>
      <c r="E47" s="61"/>
    </row>
    <row r="48" spans="1:5" x14ac:dyDescent="0.2">
      <c r="A48" s="59">
        <v>26</v>
      </c>
      <c r="B48" s="3" t="s">
        <v>264</v>
      </c>
      <c r="C48" s="189">
        <v>0</v>
      </c>
      <c r="D48" s="180" t="s">
        <v>46</v>
      </c>
      <c r="E48" s="61"/>
    </row>
    <row r="49" spans="1:5" x14ac:dyDescent="0.2">
      <c r="A49" s="59" t="s">
        <v>47</v>
      </c>
      <c r="B49" s="3" t="s">
        <v>265</v>
      </c>
      <c r="C49" s="189">
        <v>0</v>
      </c>
      <c r="D49" s="180"/>
      <c r="E49" s="61"/>
    </row>
    <row r="50" spans="1:5" x14ac:dyDescent="0.2">
      <c r="A50" s="59"/>
      <c r="B50" s="3" t="s">
        <v>266</v>
      </c>
      <c r="C50" s="189">
        <v>0</v>
      </c>
      <c r="D50" s="180"/>
      <c r="E50" s="61">
        <v>0</v>
      </c>
    </row>
    <row r="51" spans="1:5" x14ac:dyDescent="0.2">
      <c r="A51" s="59"/>
      <c r="B51" s="3" t="s">
        <v>267</v>
      </c>
      <c r="C51" s="189">
        <v>0</v>
      </c>
      <c r="D51" s="180"/>
      <c r="E51" s="61">
        <v>0</v>
      </c>
    </row>
    <row r="52" spans="1:5" x14ac:dyDescent="0.2">
      <c r="A52" s="59"/>
      <c r="B52" s="3" t="s">
        <v>268</v>
      </c>
      <c r="C52" s="189">
        <v>0</v>
      </c>
      <c r="D52" s="180">
        <v>468</v>
      </c>
      <c r="E52" s="61">
        <v>0</v>
      </c>
    </row>
    <row r="53" spans="1:5" x14ac:dyDescent="0.2">
      <c r="A53" s="59"/>
      <c r="B53" s="3" t="s">
        <v>269</v>
      </c>
      <c r="C53" s="189">
        <v>0</v>
      </c>
      <c r="D53" s="180">
        <v>468</v>
      </c>
      <c r="E53" s="61">
        <v>0</v>
      </c>
    </row>
    <row r="54" spans="1:5" ht="25.5" x14ac:dyDescent="0.2">
      <c r="A54" s="59" t="s">
        <v>48</v>
      </c>
      <c r="B54" s="3" t="s">
        <v>270</v>
      </c>
      <c r="C54" s="189">
        <v>0</v>
      </c>
      <c r="D54" s="180"/>
      <c r="E54" s="61"/>
    </row>
    <row r="55" spans="1:5" x14ac:dyDescent="0.2">
      <c r="A55" s="59">
        <v>27</v>
      </c>
      <c r="B55" s="3" t="s">
        <v>271</v>
      </c>
      <c r="C55" s="189">
        <v>0</v>
      </c>
      <c r="D55" s="180" t="s">
        <v>49</v>
      </c>
      <c r="E55" s="61"/>
    </row>
    <row r="56" spans="1:5" ht="38.25" x14ac:dyDescent="0.2">
      <c r="A56" s="12">
        <v>28</v>
      </c>
      <c r="B56" s="12" t="s">
        <v>272</v>
      </c>
      <c r="C56" s="202">
        <v>-32166.026044999999</v>
      </c>
      <c r="D56" s="99" t="s">
        <v>273</v>
      </c>
      <c r="E56" s="198">
        <v>0</v>
      </c>
    </row>
    <row r="57" spans="1:5" ht="51" x14ac:dyDescent="0.2">
      <c r="A57" s="12">
        <v>29</v>
      </c>
      <c r="B57" s="12" t="s">
        <v>274</v>
      </c>
      <c r="C57" s="202">
        <v>5066558.5003249999</v>
      </c>
      <c r="D57" s="99" t="s">
        <v>275</v>
      </c>
      <c r="E57" s="198">
        <v>0</v>
      </c>
    </row>
    <row r="58" spans="1:5" ht="14.25" customHeight="1" x14ac:dyDescent="0.2">
      <c r="A58" s="206" t="s">
        <v>276</v>
      </c>
      <c r="B58" s="207"/>
      <c r="C58" s="207"/>
      <c r="D58" s="207"/>
      <c r="E58" s="208"/>
    </row>
    <row r="59" spans="1:5" x14ac:dyDescent="0.2">
      <c r="A59" s="3">
        <v>30</v>
      </c>
      <c r="B59" s="3" t="s">
        <v>227</v>
      </c>
      <c r="C59" s="62">
        <v>574071.23485000001</v>
      </c>
      <c r="D59" s="59" t="s">
        <v>50</v>
      </c>
      <c r="E59" s="199"/>
    </row>
    <row r="60" spans="1:5" x14ac:dyDescent="0.2">
      <c r="A60" s="3">
        <v>31</v>
      </c>
      <c r="B60" s="3" t="s">
        <v>277</v>
      </c>
      <c r="C60" s="62">
        <v>0</v>
      </c>
      <c r="D60" s="59"/>
      <c r="E60" s="199"/>
    </row>
    <row r="61" spans="1:5" x14ac:dyDescent="0.2">
      <c r="A61" s="3">
        <v>32</v>
      </c>
      <c r="B61" s="3" t="s">
        <v>278</v>
      </c>
      <c r="C61" s="62">
        <v>574071.23485000001</v>
      </c>
      <c r="D61" s="59"/>
      <c r="E61" s="199"/>
    </row>
    <row r="62" spans="1:5" x14ac:dyDescent="0.2">
      <c r="A62" s="3">
        <v>33</v>
      </c>
      <c r="B62" s="3" t="s">
        <v>279</v>
      </c>
      <c r="C62" s="62">
        <v>0</v>
      </c>
      <c r="D62" s="59" t="s">
        <v>51</v>
      </c>
      <c r="E62" s="199">
        <v>0</v>
      </c>
    </row>
    <row r="63" spans="1:5" x14ac:dyDescent="0.2">
      <c r="A63" s="3"/>
      <c r="B63" s="3" t="s">
        <v>280</v>
      </c>
      <c r="C63" s="62" t="s">
        <v>9</v>
      </c>
      <c r="D63" s="59"/>
      <c r="E63" s="199"/>
    </row>
    <row r="64" spans="1:5" ht="25.5" x14ac:dyDescent="0.2">
      <c r="A64" s="3">
        <v>34</v>
      </c>
      <c r="B64" s="3" t="s">
        <v>281</v>
      </c>
      <c r="C64" s="62">
        <v>0</v>
      </c>
      <c r="D64" s="59" t="s">
        <v>52</v>
      </c>
      <c r="E64" s="199"/>
    </row>
    <row r="65" spans="1:5" ht="14.25" customHeight="1" x14ac:dyDescent="0.2">
      <c r="A65" s="3">
        <v>35</v>
      </c>
      <c r="B65" s="3" t="s">
        <v>282</v>
      </c>
      <c r="C65" s="62" t="s">
        <v>9</v>
      </c>
      <c r="D65" s="59"/>
      <c r="E65" s="199"/>
    </row>
    <row r="66" spans="1:5" x14ac:dyDescent="0.2">
      <c r="A66" s="12">
        <v>36</v>
      </c>
      <c r="B66" s="12" t="s">
        <v>283</v>
      </c>
      <c r="C66" s="99">
        <v>574071.23485000001</v>
      </c>
      <c r="D66" s="12" t="s">
        <v>284</v>
      </c>
      <c r="E66" s="198"/>
    </row>
    <row r="67" spans="1:5" ht="14.25" customHeight="1" x14ac:dyDescent="0.2">
      <c r="A67" s="206" t="s">
        <v>285</v>
      </c>
      <c r="B67" s="207"/>
      <c r="C67" s="207"/>
      <c r="D67" s="207"/>
      <c r="E67" s="208"/>
    </row>
    <row r="68" spans="1:5" x14ac:dyDescent="0.2">
      <c r="A68" s="59">
        <v>37</v>
      </c>
      <c r="B68" s="3" t="s">
        <v>286</v>
      </c>
      <c r="C68" s="62">
        <v>0</v>
      </c>
      <c r="D68" s="59" t="s">
        <v>53</v>
      </c>
      <c r="E68" s="61">
        <v>0</v>
      </c>
    </row>
    <row r="69" spans="1:5" ht="25.5" x14ac:dyDescent="0.2">
      <c r="A69" s="59">
        <v>38</v>
      </c>
      <c r="B69" s="3" t="s">
        <v>287</v>
      </c>
      <c r="C69" s="62">
        <v>0</v>
      </c>
      <c r="D69" s="59" t="s">
        <v>54</v>
      </c>
      <c r="E69" s="61">
        <v>0</v>
      </c>
    </row>
    <row r="70" spans="1:5" ht="38.25" x14ac:dyDescent="0.2">
      <c r="A70" s="59">
        <v>39</v>
      </c>
      <c r="B70" s="3" t="s">
        <v>288</v>
      </c>
      <c r="C70" s="62">
        <v>0</v>
      </c>
      <c r="D70" s="59" t="s">
        <v>55</v>
      </c>
      <c r="E70" s="61">
        <v>0</v>
      </c>
    </row>
    <row r="71" spans="1:5" ht="38.25" x14ac:dyDescent="0.2">
      <c r="A71" s="59">
        <v>40</v>
      </c>
      <c r="B71" s="3" t="s">
        <v>289</v>
      </c>
      <c r="C71" s="62">
        <v>0</v>
      </c>
      <c r="D71" s="59" t="s">
        <v>56</v>
      </c>
      <c r="E71" s="61"/>
    </row>
    <row r="72" spans="1:5" x14ac:dyDescent="0.2">
      <c r="A72" s="59">
        <v>41</v>
      </c>
      <c r="B72" s="3" t="s">
        <v>290</v>
      </c>
      <c r="C72" s="62">
        <v>0</v>
      </c>
      <c r="D72" s="59"/>
      <c r="E72" s="61"/>
    </row>
    <row r="73" spans="1:5" ht="25.5" x14ac:dyDescent="0.2">
      <c r="A73" s="59" t="s">
        <v>57</v>
      </c>
      <c r="B73" s="3" t="s">
        <v>291</v>
      </c>
      <c r="C73" s="62">
        <v>0</v>
      </c>
      <c r="D73" s="59" t="s">
        <v>58</v>
      </c>
      <c r="E73" s="61"/>
    </row>
    <row r="74" spans="1:5" x14ac:dyDescent="0.2">
      <c r="A74" s="59"/>
      <c r="B74" s="3" t="s">
        <v>292</v>
      </c>
      <c r="C74" s="62">
        <v>0</v>
      </c>
      <c r="D74" s="59"/>
      <c r="E74" s="61"/>
    </row>
    <row r="75" spans="1:5" ht="25.5" x14ac:dyDescent="0.2">
      <c r="A75" s="59" t="s">
        <v>59</v>
      </c>
      <c r="B75" s="3" t="s">
        <v>293</v>
      </c>
      <c r="C75" s="62" t="s">
        <v>9</v>
      </c>
      <c r="D75" s="59"/>
      <c r="E75" s="61"/>
    </row>
    <row r="76" spans="1:5" x14ac:dyDescent="0.2">
      <c r="A76" s="59"/>
      <c r="B76" s="3" t="s">
        <v>292</v>
      </c>
      <c r="C76" s="62" t="s">
        <v>9</v>
      </c>
      <c r="D76" s="59"/>
      <c r="E76" s="61"/>
    </row>
    <row r="77" spans="1:5" ht="25.5" x14ac:dyDescent="0.2">
      <c r="A77" s="59" t="s">
        <v>60</v>
      </c>
      <c r="B77" s="3" t="s">
        <v>294</v>
      </c>
      <c r="C77" s="62" t="s">
        <v>9</v>
      </c>
      <c r="D77" s="59"/>
      <c r="E77" s="61"/>
    </row>
    <row r="78" spans="1:5" x14ac:dyDescent="0.2">
      <c r="A78" s="59"/>
      <c r="B78" s="3" t="s">
        <v>295</v>
      </c>
      <c r="C78" s="62" t="s">
        <v>9</v>
      </c>
      <c r="D78" s="59"/>
      <c r="E78" s="61"/>
    </row>
    <row r="79" spans="1:5" x14ac:dyDescent="0.2">
      <c r="A79" s="59"/>
      <c r="B79" s="3" t="s">
        <v>296</v>
      </c>
      <c r="C79" s="62" t="s">
        <v>9</v>
      </c>
      <c r="D79" s="59"/>
      <c r="E79" s="61"/>
    </row>
    <row r="80" spans="1:5" x14ac:dyDescent="0.2">
      <c r="A80" s="59"/>
      <c r="B80" s="3" t="s">
        <v>297</v>
      </c>
      <c r="C80" s="62" t="s">
        <v>9</v>
      </c>
      <c r="D80" s="59"/>
      <c r="E80" s="61"/>
    </row>
    <row r="81" spans="1:5" x14ac:dyDescent="0.2">
      <c r="A81" s="59">
        <v>42</v>
      </c>
      <c r="B81" s="3" t="s">
        <v>298</v>
      </c>
      <c r="C81" s="62">
        <v>0</v>
      </c>
      <c r="D81" s="59" t="s">
        <v>61</v>
      </c>
      <c r="E81" s="61"/>
    </row>
    <row r="82" spans="1:5" ht="25.5" x14ac:dyDescent="0.2">
      <c r="A82" s="12">
        <v>43</v>
      </c>
      <c r="B82" s="12" t="s">
        <v>299</v>
      </c>
      <c r="C82" s="99">
        <v>0</v>
      </c>
      <c r="D82" s="12" t="s">
        <v>300</v>
      </c>
      <c r="E82" s="198"/>
    </row>
    <row r="83" spans="1:5" ht="51" x14ac:dyDescent="0.2">
      <c r="A83" s="12">
        <v>44</v>
      </c>
      <c r="B83" s="12" t="s">
        <v>154</v>
      </c>
      <c r="C83" s="99">
        <v>574071.23485000001</v>
      </c>
      <c r="D83" s="12" t="s">
        <v>301</v>
      </c>
      <c r="E83" s="198"/>
    </row>
    <row r="84" spans="1:5" x14ac:dyDescent="0.2">
      <c r="A84" s="12">
        <v>45</v>
      </c>
      <c r="B84" s="12" t="s">
        <v>302</v>
      </c>
      <c r="C84" s="99">
        <v>5640629.7351749996</v>
      </c>
      <c r="D84" s="12" t="s">
        <v>303</v>
      </c>
      <c r="E84" s="198"/>
    </row>
    <row r="85" spans="1:5" ht="14.25" customHeight="1" x14ac:dyDescent="0.2">
      <c r="A85" s="206" t="s">
        <v>304</v>
      </c>
      <c r="B85" s="207"/>
      <c r="C85" s="207"/>
      <c r="D85" s="207"/>
      <c r="E85" s="208"/>
    </row>
    <row r="86" spans="1:5" x14ac:dyDescent="0.2">
      <c r="A86" s="3">
        <v>46</v>
      </c>
      <c r="B86" s="3" t="s">
        <v>227</v>
      </c>
      <c r="C86" s="62">
        <v>724196.78246000002</v>
      </c>
      <c r="D86" s="59" t="s">
        <v>62</v>
      </c>
      <c r="E86" s="61"/>
    </row>
    <row r="87" spans="1:5" x14ac:dyDescent="0.2">
      <c r="A87" s="3">
        <v>47</v>
      </c>
      <c r="B87" s="3" t="s">
        <v>305</v>
      </c>
      <c r="C87" s="62">
        <v>0</v>
      </c>
      <c r="D87" s="59" t="s">
        <v>63</v>
      </c>
      <c r="E87" s="61"/>
    </row>
    <row r="88" spans="1:5" x14ac:dyDescent="0.2">
      <c r="A88" s="3"/>
      <c r="B88" s="3" t="s">
        <v>306</v>
      </c>
      <c r="C88" s="62" t="s">
        <v>9</v>
      </c>
      <c r="D88" s="59"/>
      <c r="E88" s="61"/>
    </row>
    <row r="89" spans="1:5" x14ac:dyDescent="0.2">
      <c r="A89" s="3">
        <v>48</v>
      </c>
      <c r="B89" s="3" t="s">
        <v>307</v>
      </c>
      <c r="C89" s="62">
        <v>0</v>
      </c>
      <c r="D89" s="59" t="s">
        <v>64</v>
      </c>
      <c r="E89" s="61"/>
    </row>
    <row r="90" spans="1:5" x14ac:dyDescent="0.2">
      <c r="A90" s="3">
        <v>49</v>
      </c>
      <c r="B90" s="3" t="s">
        <v>282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308</v>
      </c>
      <c r="C91" s="62" t="s">
        <v>9</v>
      </c>
      <c r="D91" s="59" t="s">
        <v>65</v>
      </c>
      <c r="E91" s="61"/>
    </row>
    <row r="92" spans="1:5" ht="25.5" x14ac:dyDescent="0.2">
      <c r="A92" s="12">
        <v>51</v>
      </c>
      <c r="B92" s="12" t="s">
        <v>309</v>
      </c>
      <c r="C92" s="99">
        <v>724196.78246000002</v>
      </c>
      <c r="D92" s="12" t="s">
        <v>310</v>
      </c>
      <c r="E92" s="198"/>
    </row>
    <row r="93" spans="1:5" ht="14.25" customHeight="1" x14ac:dyDescent="0.2">
      <c r="A93" s="218" t="s">
        <v>311</v>
      </c>
      <c r="B93" s="219"/>
      <c r="C93" s="219"/>
      <c r="D93" s="219"/>
      <c r="E93" s="220"/>
    </row>
    <row r="94" spans="1:5" x14ac:dyDescent="0.2">
      <c r="A94" s="59">
        <v>52</v>
      </c>
      <c r="B94" s="3" t="s">
        <v>312</v>
      </c>
      <c r="C94" s="62">
        <v>0</v>
      </c>
      <c r="D94" s="59" t="s">
        <v>66</v>
      </c>
      <c r="E94" s="61"/>
    </row>
    <row r="95" spans="1:5" ht="25.5" x14ac:dyDescent="0.2">
      <c r="A95" s="59">
        <v>53</v>
      </c>
      <c r="B95" s="3" t="s">
        <v>313</v>
      </c>
      <c r="C95" s="62">
        <v>0</v>
      </c>
      <c r="D95" s="59" t="s">
        <v>67</v>
      </c>
      <c r="E95" s="61"/>
    </row>
    <row r="96" spans="1:5" ht="38.25" x14ac:dyDescent="0.2">
      <c r="A96" s="59">
        <v>54</v>
      </c>
      <c r="B96" s="3" t="s">
        <v>314</v>
      </c>
      <c r="C96" s="62">
        <v>0</v>
      </c>
      <c r="D96" s="59" t="s">
        <v>68</v>
      </c>
      <c r="E96" s="61"/>
    </row>
    <row r="97" spans="1:5" x14ac:dyDescent="0.2">
      <c r="A97" s="59" t="s">
        <v>69</v>
      </c>
      <c r="B97" s="3" t="s">
        <v>315</v>
      </c>
      <c r="C97" s="62">
        <v>0</v>
      </c>
      <c r="D97" s="59"/>
      <c r="E97" s="61"/>
    </row>
    <row r="98" spans="1:5" x14ac:dyDescent="0.2">
      <c r="A98" s="59" t="s">
        <v>70</v>
      </c>
      <c r="B98" s="3" t="s">
        <v>316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317</v>
      </c>
      <c r="C99" s="62">
        <v>0</v>
      </c>
      <c r="D99" s="59" t="s">
        <v>71</v>
      </c>
      <c r="E99" s="61"/>
    </row>
    <row r="100" spans="1:5" x14ac:dyDescent="0.2">
      <c r="A100" s="59">
        <v>56</v>
      </c>
      <c r="B100" s="3" t="s">
        <v>318</v>
      </c>
      <c r="C100" s="62">
        <v>0</v>
      </c>
      <c r="D100" s="59"/>
      <c r="E100" s="61"/>
    </row>
    <row r="101" spans="1:5" ht="25.5" x14ac:dyDescent="0.2">
      <c r="A101" s="59" t="s">
        <v>72</v>
      </c>
      <c r="B101" s="3" t="s">
        <v>319</v>
      </c>
      <c r="C101" s="62">
        <v>0</v>
      </c>
      <c r="D101" s="59" t="s">
        <v>58</v>
      </c>
      <c r="E101" s="61"/>
    </row>
    <row r="102" spans="1:5" x14ac:dyDescent="0.2">
      <c r="A102" s="59"/>
      <c r="B102" s="3" t="s">
        <v>292</v>
      </c>
      <c r="C102" s="62">
        <v>0</v>
      </c>
      <c r="D102" s="59"/>
      <c r="E102" s="61"/>
    </row>
    <row r="103" spans="1:5" ht="25.5" x14ac:dyDescent="0.2">
      <c r="A103" s="59" t="s">
        <v>73</v>
      </c>
      <c r="B103" s="3" t="s">
        <v>320</v>
      </c>
      <c r="C103" s="62">
        <v>0</v>
      </c>
      <c r="D103" s="59"/>
      <c r="E103" s="61"/>
    </row>
    <row r="104" spans="1:5" x14ac:dyDescent="0.2">
      <c r="A104" s="59"/>
      <c r="B104" s="3" t="s">
        <v>292</v>
      </c>
      <c r="C104" s="62">
        <v>0</v>
      </c>
      <c r="D104" s="59"/>
      <c r="E104" s="61"/>
    </row>
    <row r="105" spans="1:5" ht="25.5" x14ac:dyDescent="0.2">
      <c r="A105" s="59" t="s">
        <v>74</v>
      </c>
      <c r="B105" s="3" t="s">
        <v>321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295</v>
      </c>
      <c r="C106" s="62">
        <v>0</v>
      </c>
      <c r="D106" s="59"/>
      <c r="E106" s="61"/>
    </row>
    <row r="107" spans="1:5" x14ac:dyDescent="0.2">
      <c r="A107" s="59"/>
      <c r="B107" s="3" t="s">
        <v>322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323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324</v>
      </c>
      <c r="C109" s="99">
        <v>0</v>
      </c>
      <c r="D109" s="12" t="s">
        <v>325</v>
      </c>
      <c r="E109" s="198"/>
    </row>
    <row r="110" spans="1:5" ht="51" x14ac:dyDescent="0.2">
      <c r="A110" s="12">
        <v>58</v>
      </c>
      <c r="B110" s="12" t="s">
        <v>155</v>
      </c>
      <c r="C110" s="99">
        <v>724196.78246000002</v>
      </c>
      <c r="D110" s="12" t="s">
        <v>326</v>
      </c>
      <c r="E110" s="198"/>
    </row>
    <row r="111" spans="1:5" x14ac:dyDescent="0.2">
      <c r="A111" s="12">
        <v>59</v>
      </c>
      <c r="B111" s="12" t="s">
        <v>139</v>
      </c>
      <c r="C111" s="99">
        <v>6364826.5176349999</v>
      </c>
      <c r="D111" s="12" t="s">
        <v>327</v>
      </c>
      <c r="E111" s="198"/>
    </row>
    <row r="112" spans="1:5" x14ac:dyDescent="0.2">
      <c r="A112" s="59" t="s">
        <v>75</v>
      </c>
      <c r="B112" s="3" t="s">
        <v>328</v>
      </c>
      <c r="C112" s="62">
        <v>0</v>
      </c>
      <c r="D112" s="59" t="s">
        <v>76</v>
      </c>
      <c r="E112" s="61"/>
    </row>
    <row r="113" spans="1:5" x14ac:dyDescent="0.2">
      <c r="A113" s="59"/>
      <c r="B113" s="3" t="s">
        <v>329</v>
      </c>
      <c r="C113" s="62">
        <v>0</v>
      </c>
      <c r="D113" s="59" t="s">
        <v>77</v>
      </c>
      <c r="E113" s="61"/>
    </row>
    <row r="114" spans="1:5" x14ac:dyDescent="0.2">
      <c r="A114" s="59"/>
      <c r="B114" s="3" t="s">
        <v>330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331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332</v>
      </c>
      <c r="C116" s="99">
        <v>37328358.514721259</v>
      </c>
      <c r="D116" s="12"/>
      <c r="E116" s="99"/>
    </row>
    <row r="117" spans="1:5" ht="14.25" customHeight="1" x14ac:dyDescent="0.2">
      <c r="A117" s="206" t="s">
        <v>333</v>
      </c>
      <c r="B117" s="207"/>
      <c r="C117" s="207"/>
      <c r="D117" s="207"/>
      <c r="E117" s="208"/>
    </row>
    <row r="118" spans="1:5" x14ac:dyDescent="0.2">
      <c r="A118" s="59">
        <v>61</v>
      </c>
      <c r="B118" s="10" t="s">
        <v>334</v>
      </c>
      <c r="C118" s="201">
        <v>0.13572947490650816</v>
      </c>
      <c r="D118" s="10" t="s">
        <v>78</v>
      </c>
      <c r="E118" s="198"/>
    </row>
    <row r="119" spans="1:5" x14ac:dyDescent="0.2">
      <c r="A119" s="59">
        <v>62</v>
      </c>
      <c r="B119" s="10" t="s">
        <v>335</v>
      </c>
      <c r="C119" s="201">
        <v>0.15110843229151083</v>
      </c>
      <c r="D119" s="10" t="s">
        <v>79</v>
      </c>
      <c r="E119" s="198"/>
    </row>
    <row r="120" spans="1:5" x14ac:dyDescent="0.2">
      <c r="A120" s="59">
        <v>63</v>
      </c>
      <c r="B120" s="10" t="s">
        <v>336</v>
      </c>
      <c r="C120" s="201">
        <v>0.17050914561712888</v>
      </c>
      <c r="D120" s="10" t="s">
        <v>80</v>
      </c>
      <c r="E120" s="198"/>
    </row>
    <row r="121" spans="1:5" ht="25.5" x14ac:dyDescent="0.2">
      <c r="A121" s="59">
        <v>64</v>
      </c>
      <c r="B121" s="10" t="s">
        <v>337</v>
      </c>
      <c r="C121" s="201">
        <v>6.5000000000000002E-2</v>
      </c>
      <c r="D121" s="10" t="s">
        <v>81</v>
      </c>
      <c r="E121" s="198"/>
    </row>
    <row r="122" spans="1:5" x14ac:dyDescent="0.2">
      <c r="A122" s="59">
        <v>65</v>
      </c>
      <c r="B122" s="10" t="s">
        <v>338</v>
      </c>
      <c r="C122" s="201">
        <v>2.5000000000000001E-2</v>
      </c>
      <c r="D122" s="10"/>
      <c r="E122" s="198"/>
    </row>
    <row r="123" spans="1:5" x14ac:dyDescent="0.2">
      <c r="A123" s="59">
        <v>66</v>
      </c>
      <c r="B123" s="10" t="s">
        <v>339</v>
      </c>
      <c r="C123" s="201">
        <v>0.01</v>
      </c>
      <c r="D123" s="10"/>
      <c r="E123" s="198"/>
    </row>
    <row r="124" spans="1:5" x14ac:dyDescent="0.2">
      <c r="A124" s="59">
        <v>67</v>
      </c>
      <c r="B124" s="10" t="s">
        <v>340</v>
      </c>
      <c r="C124" s="201">
        <v>0.03</v>
      </c>
      <c r="D124" s="10" t="s">
        <v>82</v>
      </c>
      <c r="E124" s="198"/>
    </row>
    <row r="125" spans="1:5" x14ac:dyDescent="0.2">
      <c r="A125" s="59" t="s">
        <v>83</v>
      </c>
      <c r="B125" s="10" t="s">
        <v>341</v>
      </c>
      <c r="C125" s="201">
        <v>0</v>
      </c>
      <c r="D125" s="10"/>
      <c r="E125" s="198"/>
    </row>
    <row r="126" spans="1:5" x14ac:dyDescent="0.2">
      <c r="A126" s="59">
        <v>68</v>
      </c>
      <c r="B126" s="10" t="s">
        <v>342</v>
      </c>
      <c r="C126" s="201">
        <v>0.1355091456171289</v>
      </c>
      <c r="D126" s="10" t="s">
        <v>84</v>
      </c>
      <c r="E126" s="198"/>
    </row>
    <row r="127" spans="1:5" x14ac:dyDescent="0.2">
      <c r="A127" s="59">
        <v>69</v>
      </c>
      <c r="B127" s="10" t="s">
        <v>343</v>
      </c>
      <c r="C127" s="200" t="s">
        <v>9</v>
      </c>
      <c r="D127" s="10"/>
      <c r="E127" s="198"/>
    </row>
    <row r="128" spans="1:5" ht="14.25" customHeight="1" x14ac:dyDescent="0.2">
      <c r="A128" s="59">
        <v>70</v>
      </c>
      <c r="B128" s="10" t="s">
        <v>343</v>
      </c>
      <c r="C128" s="200" t="s">
        <v>9</v>
      </c>
      <c r="D128" s="10"/>
      <c r="E128" s="198"/>
    </row>
    <row r="129" spans="1:5" ht="14.25" customHeight="1" x14ac:dyDescent="0.2">
      <c r="A129" s="59">
        <v>71</v>
      </c>
      <c r="B129" s="10" t="s">
        <v>343</v>
      </c>
      <c r="C129" s="200" t="s">
        <v>9</v>
      </c>
      <c r="D129" s="10"/>
      <c r="E129" s="198"/>
    </row>
    <row r="130" spans="1:5" x14ac:dyDescent="0.2">
      <c r="A130" s="221" t="s">
        <v>333</v>
      </c>
      <c r="B130" s="222"/>
      <c r="C130" s="222"/>
      <c r="D130" s="222"/>
      <c r="E130" s="223"/>
    </row>
    <row r="131" spans="1:5" ht="38.25" x14ac:dyDescent="0.2">
      <c r="A131" s="3">
        <v>72</v>
      </c>
      <c r="B131" s="3" t="s">
        <v>344</v>
      </c>
      <c r="C131" s="61">
        <v>0</v>
      </c>
      <c r="D131" s="59" t="s">
        <v>85</v>
      </c>
      <c r="E131" s="199"/>
    </row>
    <row r="132" spans="1:5" ht="38.25" x14ac:dyDescent="0.2">
      <c r="A132" s="3">
        <v>73</v>
      </c>
      <c r="B132" s="3" t="s">
        <v>345</v>
      </c>
      <c r="C132" s="61">
        <v>0</v>
      </c>
      <c r="D132" s="59" t="s">
        <v>86</v>
      </c>
      <c r="E132" s="199"/>
    </row>
    <row r="133" spans="1:5" x14ac:dyDescent="0.2">
      <c r="A133" s="3">
        <v>74</v>
      </c>
      <c r="B133" s="3" t="s">
        <v>243</v>
      </c>
      <c r="C133" s="61" t="s">
        <v>9</v>
      </c>
      <c r="D133" s="59"/>
      <c r="E133" s="199"/>
    </row>
    <row r="134" spans="1:5" ht="25.5" x14ac:dyDescent="0.2">
      <c r="A134" s="3">
        <v>75</v>
      </c>
      <c r="B134" s="3" t="s">
        <v>346</v>
      </c>
      <c r="C134" s="61">
        <v>0</v>
      </c>
      <c r="D134" s="59" t="s">
        <v>87</v>
      </c>
      <c r="E134" s="199"/>
    </row>
    <row r="135" spans="1:5" ht="14.25" customHeight="1" x14ac:dyDescent="0.2">
      <c r="A135" s="206" t="s">
        <v>347</v>
      </c>
      <c r="B135" s="207"/>
      <c r="C135" s="207"/>
      <c r="D135" s="207"/>
      <c r="E135" s="208"/>
    </row>
    <row r="136" spans="1:5" x14ac:dyDescent="0.2">
      <c r="A136" s="3">
        <v>76</v>
      </c>
      <c r="B136" s="3" t="s">
        <v>348</v>
      </c>
      <c r="C136" s="62">
        <v>0</v>
      </c>
      <c r="D136" s="3">
        <v>62</v>
      </c>
      <c r="E136" s="199"/>
    </row>
    <row r="137" spans="1:5" x14ac:dyDescent="0.2">
      <c r="A137" s="3">
        <v>77</v>
      </c>
      <c r="B137" s="3" t="s">
        <v>349</v>
      </c>
      <c r="C137" s="62">
        <v>466604.48143401579</v>
      </c>
      <c r="D137" s="3">
        <v>62</v>
      </c>
      <c r="E137" s="199"/>
    </row>
    <row r="138" spans="1:5" x14ac:dyDescent="0.2">
      <c r="A138" s="3">
        <v>78</v>
      </c>
      <c r="B138" s="3" t="s">
        <v>308</v>
      </c>
      <c r="C138" s="62">
        <v>0</v>
      </c>
      <c r="D138" s="3">
        <v>62</v>
      </c>
      <c r="E138" s="199"/>
    </row>
    <row r="139" spans="1:5" x14ac:dyDescent="0.2">
      <c r="A139" s="3">
        <v>79</v>
      </c>
      <c r="B139" s="3" t="s">
        <v>350</v>
      </c>
      <c r="C139" s="62">
        <v>223970.15108832755</v>
      </c>
      <c r="D139" s="3">
        <v>62</v>
      </c>
      <c r="E139" s="199"/>
    </row>
    <row r="140" spans="1:5" x14ac:dyDescent="0.2">
      <c r="A140" s="221" t="s">
        <v>351</v>
      </c>
      <c r="B140" s="222"/>
      <c r="C140" s="222"/>
      <c r="D140" s="222"/>
      <c r="E140" s="223"/>
    </row>
    <row r="141" spans="1:5" ht="25.5" x14ac:dyDescent="0.2">
      <c r="A141" s="3">
        <v>80</v>
      </c>
      <c r="B141" s="3" t="s">
        <v>352</v>
      </c>
      <c r="C141" s="59" t="s">
        <v>9</v>
      </c>
      <c r="D141" s="59" t="s">
        <v>88</v>
      </c>
      <c r="E141" s="199"/>
    </row>
    <row r="142" spans="1:5" ht="25.5" x14ac:dyDescent="0.2">
      <c r="A142" s="3">
        <v>81</v>
      </c>
      <c r="B142" s="3" t="s">
        <v>353</v>
      </c>
      <c r="C142" s="159">
        <v>0</v>
      </c>
      <c r="D142" s="59" t="s">
        <v>88</v>
      </c>
      <c r="E142" s="199"/>
    </row>
    <row r="143" spans="1:5" ht="25.5" x14ac:dyDescent="0.2">
      <c r="A143" s="3">
        <v>82</v>
      </c>
      <c r="B143" s="3" t="s">
        <v>354</v>
      </c>
      <c r="C143" s="59" t="s">
        <v>9</v>
      </c>
      <c r="D143" s="59" t="s">
        <v>89</v>
      </c>
      <c r="E143" s="199"/>
    </row>
    <row r="144" spans="1:5" ht="25.5" x14ac:dyDescent="0.2">
      <c r="A144" s="3">
        <v>83</v>
      </c>
      <c r="B144" s="3" t="s">
        <v>355</v>
      </c>
      <c r="C144" s="59" t="s">
        <v>9</v>
      </c>
      <c r="D144" s="59" t="s">
        <v>89</v>
      </c>
      <c r="E144" s="199"/>
    </row>
    <row r="145" spans="1:5" ht="25.5" x14ac:dyDescent="0.2">
      <c r="A145" s="3">
        <v>84</v>
      </c>
      <c r="B145" s="3" t="s">
        <v>356</v>
      </c>
      <c r="C145" s="59" t="s">
        <v>9</v>
      </c>
      <c r="D145" s="59" t="s">
        <v>90</v>
      </c>
      <c r="E145" s="199"/>
    </row>
    <row r="146" spans="1:5" ht="25.5" x14ac:dyDescent="0.2">
      <c r="A146" s="3">
        <v>85</v>
      </c>
      <c r="B146" s="3" t="s">
        <v>357</v>
      </c>
      <c r="C146" s="59" t="s">
        <v>9</v>
      </c>
      <c r="D146" s="59" t="s">
        <v>90</v>
      </c>
      <c r="E146" s="199"/>
    </row>
  </sheetData>
  <mergeCells count="11">
    <mergeCell ref="A93:E93"/>
    <mergeCell ref="A117:E117"/>
    <mergeCell ref="A130:E130"/>
    <mergeCell ref="A135:E135"/>
    <mergeCell ref="A140:E140"/>
    <mergeCell ref="A85:E85"/>
    <mergeCell ref="A1:J2"/>
    <mergeCell ref="A8:B9"/>
    <mergeCell ref="A22:E22"/>
    <mergeCell ref="A58:E58"/>
    <mergeCell ref="A67:E6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zoomScaleNormal="100" workbookViewId="0">
      <selection activeCell="B40" sqref="B40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09" t="s">
        <v>141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"/>
    </row>
    <row r="2" spans="1:17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"/>
    </row>
    <row r="3" spans="1:17" x14ac:dyDescent="0.2">
      <c r="A3" s="25" t="s">
        <v>468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4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Innholdsfortegnelse!D11</f>
        <v>44012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37" t="s">
        <v>372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"/>
      <c r="P7" s="2"/>
      <c r="Q7" s="2"/>
    </row>
    <row r="8" spans="1:17" ht="38.25" customHeight="1" x14ac:dyDescent="0.2">
      <c r="A8" s="235" t="s">
        <v>367</v>
      </c>
      <c r="B8" s="235"/>
      <c r="C8" s="235" t="s">
        <v>358</v>
      </c>
      <c r="D8" s="235"/>
      <c r="E8" s="235" t="s">
        <v>518</v>
      </c>
      <c r="F8" s="235"/>
      <c r="G8" s="235" t="s">
        <v>359</v>
      </c>
      <c r="H8" s="235"/>
      <c r="I8" s="235" t="s">
        <v>360</v>
      </c>
      <c r="J8" s="235"/>
      <c r="K8" s="235"/>
      <c r="L8" s="235"/>
      <c r="M8" s="235" t="s">
        <v>365</v>
      </c>
      <c r="N8" s="238" t="s">
        <v>366</v>
      </c>
      <c r="O8" s="2"/>
      <c r="P8" s="2"/>
      <c r="Q8" s="2"/>
    </row>
    <row r="9" spans="1:17" ht="63.75" x14ac:dyDescent="0.2">
      <c r="A9" s="236"/>
      <c r="B9" s="236"/>
      <c r="C9" s="47" t="s">
        <v>517</v>
      </c>
      <c r="D9" s="47" t="s">
        <v>516</v>
      </c>
      <c r="E9" s="47" t="s">
        <v>361</v>
      </c>
      <c r="F9" s="47" t="s">
        <v>362</v>
      </c>
      <c r="G9" s="47" t="s">
        <v>517</v>
      </c>
      <c r="H9" s="47" t="s">
        <v>516</v>
      </c>
      <c r="I9" s="47" t="s">
        <v>515</v>
      </c>
      <c r="J9" s="47" t="s">
        <v>363</v>
      </c>
      <c r="K9" s="47" t="s">
        <v>514</v>
      </c>
      <c r="L9" s="47" t="s">
        <v>364</v>
      </c>
      <c r="M9" s="236"/>
      <c r="N9" s="239"/>
      <c r="O9" s="2"/>
      <c r="P9" s="2"/>
      <c r="Q9" s="2"/>
    </row>
    <row r="10" spans="1:17" x14ac:dyDescent="0.2">
      <c r="A10" s="42"/>
      <c r="B10" s="42"/>
      <c r="C10" s="42" t="s">
        <v>91</v>
      </c>
      <c r="D10" s="42" t="s">
        <v>92</v>
      </c>
      <c r="E10" s="42" t="s">
        <v>93</v>
      </c>
      <c r="F10" s="42" t="s">
        <v>94</v>
      </c>
      <c r="G10" s="42" t="s">
        <v>95</v>
      </c>
      <c r="H10" s="42" t="s">
        <v>96</v>
      </c>
      <c r="I10" s="42" t="s">
        <v>97</v>
      </c>
      <c r="J10" s="42" t="s">
        <v>98</v>
      </c>
      <c r="K10" s="42" t="s">
        <v>99</v>
      </c>
      <c r="L10" s="42" t="s">
        <v>100</v>
      </c>
      <c r="M10" s="42" t="s">
        <v>101</v>
      </c>
      <c r="N10" s="43" t="s">
        <v>102</v>
      </c>
      <c r="O10" s="2"/>
      <c r="P10" s="2"/>
      <c r="Q10" s="2"/>
    </row>
    <row r="11" spans="1:17" x14ac:dyDescent="0.2">
      <c r="A11" s="66" t="s">
        <v>91</v>
      </c>
      <c r="B11" s="51" t="s">
        <v>368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90" t="s">
        <v>369</v>
      </c>
      <c r="C12" s="54">
        <v>95025744.029818311</v>
      </c>
      <c r="D12" s="54"/>
      <c r="E12" s="54"/>
      <c r="F12" s="54"/>
      <c r="G12" s="54"/>
      <c r="H12" s="54"/>
      <c r="I12" s="54">
        <v>31302960.180232074</v>
      </c>
      <c r="J12" s="54"/>
      <c r="K12" s="54"/>
      <c r="L12" s="54">
        <v>31302960.180232074</v>
      </c>
      <c r="M12" s="106">
        <v>0.99917257058239273</v>
      </c>
      <c r="N12" s="105">
        <v>1</v>
      </c>
      <c r="O12" s="2"/>
      <c r="P12" s="2"/>
      <c r="Q12" s="2"/>
    </row>
    <row r="13" spans="1:17" x14ac:dyDescent="0.2">
      <c r="A13" s="67"/>
      <c r="B13" s="190" t="s">
        <v>370</v>
      </c>
      <c r="C13" s="54">
        <v>202042.03090000001</v>
      </c>
      <c r="D13" s="54"/>
      <c r="E13" s="54"/>
      <c r="F13" s="54"/>
      <c r="G13" s="54"/>
      <c r="H13" s="54"/>
      <c r="I13" s="54">
        <v>20204.203090000003</v>
      </c>
      <c r="J13" s="54"/>
      <c r="K13" s="54"/>
      <c r="L13" s="54">
        <v>20204.203090000003</v>
      </c>
      <c r="M13" s="106">
        <v>6.4490659738795214E-4</v>
      </c>
      <c r="N13" s="105">
        <v>1</v>
      </c>
      <c r="O13" s="2"/>
      <c r="P13" s="2"/>
      <c r="Q13" s="2"/>
    </row>
    <row r="14" spans="1:17" x14ac:dyDescent="0.2">
      <c r="A14" s="67"/>
      <c r="B14" s="190" t="s">
        <v>371</v>
      </c>
      <c r="C14" s="54">
        <v>57182.360099999998</v>
      </c>
      <c r="D14" s="54"/>
      <c r="E14" s="54"/>
      <c r="F14" s="54"/>
      <c r="G14" s="54"/>
      <c r="H14" s="54"/>
      <c r="I14" s="54">
        <v>5718.2360100000005</v>
      </c>
      <c r="J14" s="54"/>
      <c r="K14" s="54"/>
      <c r="L14" s="54">
        <v>5718.2360100000005</v>
      </c>
      <c r="M14" s="106">
        <v>1.8252282021930319E-4</v>
      </c>
      <c r="N14" s="105">
        <v>1</v>
      </c>
      <c r="O14" s="2"/>
      <c r="P14" s="2"/>
      <c r="Q14" s="2"/>
    </row>
    <row r="15" spans="1:17" x14ac:dyDescent="0.2">
      <c r="A15" s="67"/>
      <c r="B15" s="190" t="s">
        <v>103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6">
        <v>0</v>
      </c>
      <c r="N15" s="105">
        <v>1</v>
      </c>
      <c r="O15" s="2"/>
      <c r="P15" s="2"/>
      <c r="Q15" s="2"/>
    </row>
    <row r="16" spans="1:17" x14ac:dyDescent="0.2">
      <c r="A16" s="67"/>
      <c r="B16" s="190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6"/>
      <c r="N16" s="105"/>
      <c r="O16" s="2"/>
      <c r="P16" s="2"/>
      <c r="Q16" s="2"/>
    </row>
    <row r="17" spans="1:17" x14ac:dyDescent="0.2">
      <c r="A17" s="67"/>
      <c r="B17" s="190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6"/>
      <c r="N17" s="105"/>
      <c r="O17" s="2"/>
      <c r="P17" s="2"/>
      <c r="Q17" s="2"/>
    </row>
    <row r="18" spans="1:17" x14ac:dyDescent="0.2">
      <c r="A18" s="67"/>
      <c r="B18" s="190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6"/>
      <c r="N18" s="105"/>
      <c r="O18" s="2"/>
      <c r="P18" s="2"/>
      <c r="Q18" s="2"/>
    </row>
    <row r="19" spans="1:17" x14ac:dyDescent="0.2">
      <c r="A19" s="67"/>
      <c r="B19" s="190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6"/>
      <c r="N19" s="105"/>
      <c r="O19" s="2"/>
      <c r="P19" s="2"/>
      <c r="Q19" s="2"/>
    </row>
    <row r="20" spans="1:17" x14ac:dyDescent="0.2">
      <c r="A20" s="125" t="s">
        <v>92</v>
      </c>
      <c r="B20" s="191" t="s">
        <v>364</v>
      </c>
      <c r="C20" s="115">
        <f>SUM(C12:C15)</f>
        <v>95284968.420818314</v>
      </c>
      <c r="D20" s="115"/>
      <c r="E20" s="115"/>
      <c r="F20" s="115"/>
      <c r="G20" s="115"/>
      <c r="H20" s="115"/>
      <c r="I20" s="115">
        <f>SUM(I12:I15)</f>
        <v>31328882.619332075</v>
      </c>
      <c r="J20" s="115"/>
      <c r="K20" s="115"/>
      <c r="L20" s="115">
        <f>SUM(L12:L15)</f>
        <v>31328882.619332075</v>
      </c>
      <c r="M20" s="126">
        <v>1</v>
      </c>
      <c r="N20" s="127">
        <f>SUM(N12:N15)</f>
        <v>4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373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367</v>
      </c>
      <c r="B25" s="224"/>
      <c r="C25" s="224"/>
      <c r="D25" s="224"/>
      <c r="E25" s="224"/>
      <c r="F25" s="89" t="s">
        <v>374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25"/>
      <c r="C26" s="225"/>
      <c r="D26" s="225"/>
      <c r="E26" s="225"/>
      <c r="F26" s="72" t="s">
        <v>91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91</v>
      </c>
      <c r="B27" s="226" t="s">
        <v>375</v>
      </c>
      <c r="C27" s="227"/>
      <c r="D27" s="227"/>
      <c r="E27" s="228"/>
      <c r="F27" s="69">
        <v>37328358.514721259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92</v>
      </c>
      <c r="B28" s="229" t="s">
        <v>376</v>
      </c>
      <c r="C28" s="230"/>
      <c r="D28" s="230"/>
      <c r="E28" s="231"/>
      <c r="F28" s="104">
        <v>1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93</v>
      </c>
      <c r="B29" s="232" t="s">
        <v>377</v>
      </c>
      <c r="C29" s="233"/>
      <c r="D29" s="233"/>
      <c r="E29" s="234"/>
      <c r="F29" s="70">
        <v>373283.58514721261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39"/>
      <c r="C30" s="139"/>
      <c r="D30" s="139"/>
      <c r="E30" s="1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  <mergeCell ref="A1:P2"/>
    <mergeCell ref="B25:E25"/>
    <mergeCell ref="B26:E26"/>
    <mergeCell ref="B27:E27"/>
    <mergeCell ref="B28:E28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 D16:H19 D12:H15 D20:H20 J12:K15 J20:K20 J16:K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zoomScaleNormal="100" workbookViewId="0">
      <selection activeCell="J24" sqref="J24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09" t="s">
        <v>145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472</v>
      </c>
      <c r="B3" s="2"/>
      <c r="C3" s="2"/>
      <c r="D3" s="2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40">
        <f>Innholdsfortegnelse!D12</f>
        <v>44012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44" t="s">
        <v>412</v>
      </c>
      <c r="B7" s="244"/>
      <c r="C7" s="244"/>
      <c r="D7" s="244"/>
      <c r="E7" s="244"/>
      <c r="F7" s="244"/>
      <c r="G7" s="244"/>
      <c r="H7" s="244"/>
      <c r="I7" s="2"/>
    </row>
    <row r="8" spans="1:28" x14ac:dyDescent="0.2">
      <c r="A8" s="246"/>
      <c r="B8" s="246" t="s">
        <v>394</v>
      </c>
      <c r="C8" s="74" t="s">
        <v>104</v>
      </c>
      <c r="D8" s="74" t="s">
        <v>105</v>
      </c>
      <c r="E8" s="74" t="s">
        <v>106</v>
      </c>
      <c r="F8" s="74" t="s">
        <v>107</v>
      </c>
      <c r="G8" s="74" t="s">
        <v>108</v>
      </c>
      <c r="H8" s="75" t="s">
        <v>109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36"/>
      <c r="B9" s="236"/>
      <c r="C9" s="236" t="s">
        <v>388</v>
      </c>
      <c r="D9" s="236"/>
      <c r="E9" s="236" t="s">
        <v>389</v>
      </c>
      <c r="F9" s="236"/>
      <c r="G9" s="236" t="s">
        <v>392</v>
      </c>
      <c r="H9" s="239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47"/>
      <c r="B10" s="247"/>
      <c r="C10" s="42" t="s">
        <v>386</v>
      </c>
      <c r="D10" s="42" t="s">
        <v>387</v>
      </c>
      <c r="E10" s="42" t="s">
        <v>386</v>
      </c>
      <c r="F10" s="42" t="s">
        <v>387</v>
      </c>
      <c r="G10" s="42" t="s">
        <v>390</v>
      </c>
      <c r="H10" s="43" t="s">
        <v>391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7" t="s">
        <v>483</v>
      </c>
      <c r="C11" s="103">
        <v>2547741.6478249999</v>
      </c>
      <c r="D11" s="103"/>
      <c r="E11" s="103">
        <v>2547741.6478249999</v>
      </c>
      <c r="F11" s="103"/>
      <c r="G11" s="164">
        <v>0</v>
      </c>
      <c r="H11" s="168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69" t="s">
        <v>482</v>
      </c>
      <c r="C12" s="103">
        <v>7773795.9835111005</v>
      </c>
      <c r="D12" s="103"/>
      <c r="E12" s="103">
        <v>7773795.9835111005</v>
      </c>
      <c r="F12" s="103"/>
      <c r="G12" s="164">
        <v>844652.78857933136</v>
      </c>
      <c r="H12" s="168">
        <f t="shared" ref="H12:H25" si="0">IFERROR(G12/S34,0)</f>
        <v>0.1086538404623576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69" t="s">
        <v>484</v>
      </c>
      <c r="C13" s="103">
        <v>721830.35300866666</v>
      </c>
      <c r="D13" s="103"/>
      <c r="E13" s="103">
        <v>721830.35300866666</v>
      </c>
      <c r="F13" s="103"/>
      <c r="G13" s="164">
        <v>0</v>
      </c>
      <c r="H13" s="168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69" t="s">
        <v>400</v>
      </c>
      <c r="C14" s="103">
        <v>785737.18376111111</v>
      </c>
      <c r="D14" s="103"/>
      <c r="E14" s="103">
        <v>785737.18376111111</v>
      </c>
      <c r="F14" s="103"/>
      <c r="G14" s="164"/>
      <c r="H14" s="168">
        <f t="shared" si="0"/>
        <v>0</v>
      </c>
      <c r="I14" s="73"/>
      <c r="T14" s="2"/>
      <c r="U14" s="2"/>
      <c r="V14" s="123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69" t="s">
        <v>397</v>
      </c>
      <c r="C15" s="103">
        <v>1089477.9625799998</v>
      </c>
      <c r="D15" s="103"/>
      <c r="E15" s="103">
        <v>1089477.9625799998</v>
      </c>
      <c r="F15" s="103"/>
      <c r="G15" s="164"/>
      <c r="H15" s="168">
        <f t="shared" si="0"/>
        <v>0</v>
      </c>
      <c r="I15" s="73"/>
      <c r="L15" s="16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69" t="s">
        <v>399</v>
      </c>
      <c r="C16" s="103">
        <v>10711062.930492565</v>
      </c>
      <c r="D16" s="103"/>
      <c r="E16" s="103">
        <v>8168201.5878543332</v>
      </c>
      <c r="F16" s="103"/>
      <c r="G16" s="164">
        <v>2313817.5143707879</v>
      </c>
      <c r="H16" s="168">
        <f t="shared" si="0"/>
        <v>0.2832713528778853</v>
      </c>
      <c r="K16" s="162"/>
      <c r="L16" s="16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69" t="s">
        <v>398</v>
      </c>
      <c r="C17" s="103">
        <v>62151.695980000004</v>
      </c>
      <c r="D17" s="103"/>
      <c r="E17" s="103">
        <v>62151.695980000004</v>
      </c>
      <c r="F17" s="103"/>
      <c r="G17" s="164">
        <v>62151.695980000004</v>
      </c>
      <c r="H17" s="168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69" t="s">
        <v>402</v>
      </c>
      <c r="C18" s="103"/>
      <c r="D18" s="103"/>
      <c r="E18" s="103"/>
      <c r="F18" s="103"/>
      <c r="G18" s="164"/>
      <c r="H18" s="168">
        <f t="shared" si="0"/>
        <v>0</v>
      </c>
      <c r="K18" s="160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69" t="s">
        <v>485</v>
      </c>
      <c r="C19" s="103">
        <v>87815550.57110998</v>
      </c>
      <c r="D19" s="103">
        <v>894238.69254999992</v>
      </c>
      <c r="E19" s="103">
        <v>87815550.57110998</v>
      </c>
      <c r="F19" s="103">
        <v>-1144258.7985650001</v>
      </c>
      <c r="G19" s="164">
        <v>30334952.120390739</v>
      </c>
      <c r="H19" s="168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69" t="s">
        <v>403</v>
      </c>
      <c r="C20" s="103"/>
      <c r="D20" s="103"/>
      <c r="E20" s="103"/>
      <c r="F20" s="103"/>
      <c r="G20" s="164"/>
      <c r="H20" s="168">
        <f t="shared" si="0"/>
        <v>0</v>
      </c>
      <c r="I20" s="73"/>
      <c r="J20" s="2"/>
      <c r="K20" s="2"/>
      <c r="L20" s="2"/>
      <c r="M20" s="161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69" t="s">
        <v>404</v>
      </c>
      <c r="C21" s="103"/>
      <c r="D21" s="103"/>
      <c r="E21" s="103"/>
      <c r="F21" s="103"/>
      <c r="G21" s="164"/>
      <c r="H21" s="168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69" t="s">
        <v>401</v>
      </c>
      <c r="C22" s="103">
        <v>7288048.3071333347</v>
      </c>
      <c r="D22" s="103"/>
      <c r="E22" s="103">
        <v>7288048.3071333347</v>
      </c>
      <c r="F22" s="103"/>
      <c r="G22" s="164">
        <v>728804.83071333356</v>
      </c>
      <c r="H22" s="168">
        <f t="shared" si="0"/>
        <v>0.10000000000000002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69" t="s">
        <v>405</v>
      </c>
      <c r="C23" s="103"/>
      <c r="D23" s="103"/>
      <c r="E23" s="103"/>
      <c r="F23" s="103"/>
      <c r="G23" s="164"/>
      <c r="H23" s="168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69" t="s">
        <v>406</v>
      </c>
      <c r="C24" s="103"/>
      <c r="D24" s="103"/>
      <c r="E24" s="103"/>
      <c r="F24" s="103"/>
      <c r="G24" s="164"/>
      <c r="H24" s="168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69" t="s">
        <v>167</v>
      </c>
      <c r="C25" s="103"/>
      <c r="D25" s="103"/>
      <c r="E25" s="103"/>
      <c r="F25" s="103"/>
      <c r="G25" s="164"/>
      <c r="H25" s="168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69" t="s">
        <v>411</v>
      </c>
      <c r="C26" s="164">
        <v>96893.00821</v>
      </c>
      <c r="D26" s="164"/>
      <c r="E26" s="164">
        <v>96893.00821</v>
      </c>
      <c r="F26" s="164"/>
      <c r="G26" s="164">
        <v>213694.95721000002</v>
      </c>
      <c r="H26" s="168">
        <f>IFERROR(G26/S48,0)</f>
        <v>2.2054734511581122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4">
        <v>17</v>
      </c>
      <c r="B27" s="114" t="s">
        <v>486</v>
      </c>
      <c r="C27" s="128">
        <f>SUM(C11:C26)</f>
        <v>118892289.64361176</v>
      </c>
      <c r="D27" s="128">
        <f t="shared" ref="D27:G27" si="1">SUM(D11:D26)</f>
        <v>894238.69254999992</v>
      </c>
      <c r="E27" s="128">
        <f t="shared" si="1"/>
        <v>116349428.30097352</v>
      </c>
      <c r="F27" s="128">
        <f t="shared" si="1"/>
        <v>-1144258.7985650001</v>
      </c>
      <c r="G27" s="128">
        <f t="shared" si="1"/>
        <v>34498073.907244183</v>
      </c>
      <c r="H27" s="129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45" t="s">
        <v>396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"/>
      <c r="V30" s="2"/>
      <c r="W30" s="2"/>
      <c r="X30" s="2"/>
    </row>
    <row r="31" spans="1:28" x14ac:dyDescent="0.2">
      <c r="A31" s="224"/>
      <c r="B31" s="240" t="s">
        <v>395</v>
      </c>
      <c r="C31" s="224" t="s">
        <v>393</v>
      </c>
      <c r="D31" s="224"/>
      <c r="E31" s="249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40" t="s">
        <v>409</v>
      </c>
      <c r="T31" s="242" t="s">
        <v>410</v>
      </c>
      <c r="U31" s="2"/>
      <c r="V31" s="2"/>
      <c r="W31" s="2"/>
      <c r="X31" s="2"/>
    </row>
    <row r="32" spans="1:28" x14ac:dyDescent="0.2">
      <c r="A32" s="248"/>
      <c r="B32" s="241"/>
      <c r="C32" s="107">
        <v>0</v>
      </c>
      <c r="D32" s="107">
        <v>0.02</v>
      </c>
      <c r="E32" s="107">
        <v>0.04</v>
      </c>
      <c r="F32" s="108">
        <v>0.1</v>
      </c>
      <c r="G32" s="107">
        <v>0.2</v>
      </c>
      <c r="H32" s="107">
        <v>0.35</v>
      </c>
      <c r="I32" s="107">
        <v>0.5</v>
      </c>
      <c r="J32" s="107">
        <v>0.7</v>
      </c>
      <c r="K32" s="107">
        <v>0.75</v>
      </c>
      <c r="L32" s="107">
        <v>1</v>
      </c>
      <c r="M32" s="107">
        <v>1.5</v>
      </c>
      <c r="N32" s="107">
        <v>2.5</v>
      </c>
      <c r="O32" s="107">
        <v>3.7</v>
      </c>
      <c r="P32" s="107">
        <v>12.5</v>
      </c>
      <c r="Q32" s="65" t="s">
        <v>407</v>
      </c>
      <c r="R32" s="65" t="s">
        <v>408</v>
      </c>
      <c r="S32" s="241"/>
      <c r="T32" s="243"/>
      <c r="V32" s="2"/>
      <c r="W32" s="2"/>
      <c r="X32" s="2"/>
    </row>
    <row r="33" spans="1:24" x14ac:dyDescent="0.2">
      <c r="A33" s="51">
        <v>1</v>
      </c>
      <c r="B33" s="163" t="s">
        <v>483</v>
      </c>
      <c r="C33" s="164">
        <v>2547741.6478249999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103">
        <f>SUM(C33:R33)</f>
        <v>2547741.6478249999</v>
      </c>
      <c r="T33" s="109">
        <v>0</v>
      </c>
      <c r="U33" s="2"/>
      <c r="V33" s="2"/>
      <c r="W33" s="2"/>
      <c r="X33" s="2"/>
    </row>
    <row r="34" spans="1:24" x14ac:dyDescent="0.2">
      <c r="A34" s="53">
        <v>2</v>
      </c>
      <c r="B34" s="165" t="s">
        <v>482</v>
      </c>
      <c r="C34" s="166">
        <v>3550532.0406144438</v>
      </c>
      <c r="D34" s="166"/>
      <c r="E34" s="166"/>
      <c r="F34" s="166"/>
      <c r="G34" s="166">
        <v>4223263.9428966567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03">
        <f t="shared" ref="S34:S48" si="2">SUM(C34:R34)</f>
        <v>7773795.9835111005</v>
      </c>
      <c r="T34" s="110">
        <v>4223263.9428966567</v>
      </c>
      <c r="U34" s="2"/>
      <c r="V34" s="2"/>
      <c r="W34" s="2"/>
      <c r="X34" s="2"/>
    </row>
    <row r="35" spans="1:24" x14ac:dyDescent="0.2">
      <c r="A35" s="53">
        <v>3</v>
      </c>
      <c r="B35" s="165" t="s">
        <v>484</v>
      </c>
      <c r="C35" s="166">
        <v>721830.35300866666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03">
        <f t="shared" si="2"/>
        <v>721830.35300866666</v>
      </c>
      <c r="T35" s="110">
        <v>0</v>
      </c>
      <c r="U35" s="2"/>
      <c r="V35" s="2"/>
      <c r="W35" s="2"/>
      <c r="X35" s="2"/>
    </row>
    <row r="36" spans="1:24" x14ac:dyDescent="0.2">
      <c r="A36" s="53">
        <v>4</v>
      </c>
      <c r="B36" s="165" t="s">
        <v>400</v>
      </c>
      <c r="C36" s="166">
        <v>785737.18376111111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03">
        <f t="shared" si="2"/>
        <v>785737.18376111111</v>
      </c>
      <c r="T36" s="110">
        <v>0</v>
      </c>
      <c r="U36" s="2"/>
      <c r="V36" s="2"/>
      <c r="W36" s="2"/>
      <c r="X36" s="2"/>
    </row>
    <row r="37" spans="1:24" x14ac:dyDescent="0.2">
      <c r="A37" s="53">
        <v>5</v>
      </c>
      <c r="B37" s="165" t="s">
        <v>397</v>
      </c>
      <c r="C37" s="164">
        <v>1089477.9625799998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03">
        <f t="shared" si="2"/>
        <v>1089477.9625799998</v>
      </c>
      <c r="T37" s="110">
        <v>0</v>
      </c>
      <c r="U37" s="2"/>
      <c r="V37" s="2"/>
      <c r="W37" s="2"/>
      <c r="X37" s="2"/>
    </row>
    <row r="38" spans="1:24" x14ac:dyDescent="0.2">
      <c r="A38" s="53">
        <v>6</v>
      </c>
      <c r="B38" s="165" t="s">
        <v>399</v>
      </c>
      <c r="C38" s="166"/>
      <c r="D38" s="166"/>
      <c r="E38" s="166"/>
      <c r="F38" s="166"/>
      <c r="G38" s="166">
        <v>5900944.2651879294</v>
      </c>
      <c r="H38" s="166"/>
      <c r="I38" s="166">
        <v>2267257.3226664034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03">
        <f t="shared" si="2"/>
        <v>8168201.5878543332</v>
      </c>
      <c r="T38" s="110">
        <v>1325628.3411399999</v>
      </c>
      <c r="U38" s="2"/>
      <c r="V38" s="2"/>
      <c r="W38" s="2"/>
      <c r="X38" s="2"/>
    </row>
    <row r="39" spans="1:24" x14ac:dyDescent="0.2">
      <c r="A39" s="53">
        <v>7</v>
      </c>
      <c r="B39" s="165" t="s">
        <v>398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4">
        <v>62151.695980000004</v>
      </c>
      <c r="M39" s="166"/>
      <c r="N39" s="166"/>
      <c r="O39" s="166"/>
      <c r="P39" s="166"/>
      <c r="Q39" s="166"/>
      <c r="R39" s="166"/>
      <c r="S39" s="103">
        <f t="shared" si="2"/>
        <v>62151.695980000004</v>
      </c>
      <c r="T39" s="110">
        <v>62151.695980000004</v>
      </c>
      <c r="U39" s="2"/>
      <c r="V39" s="2"/>
      <c r="W39" s="2"/>
      <c r="X39" s="2"/>
    </row>
    <row r="40" spans="1:24" x14ac:dyDescent="0.2">
      <c r="A40" s="53">
        <v>8</v>
      </c>
      <c r="B40" s="165" t="s">
        <v>402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03">
        <f t="shared" si="2"/>
        <v>0</v>
      </c>
      <c r="T40" s="110">
        <v>0</v>
      </c>
      <c r="U40" s="2"/>
      <c r="V40" s="2"/>
      <c r="W40" s="2"/>
      <c r="X40" s="2"/>
    </row>
    <row r="41" spans="1:24" x14ac:dyDescent="0.2">
      <c r="A41" s="53">
        <v>9</v>
      </c>
      <c r="B41" s="165" t="s">
        <v>485</v>
      </c>
      <c r="C41" s="166"/>
      <c r="D41" s="166"/>
      <c r="E41" s="166"/>
      <c r="F41" s="166"/>
      <c r="G41" s="166"/>
      <c r="H41" s="166">
        <v>86671291.77254498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03">
        <f t="shared" si="2"/>
        <v>86671291.77254498</v>
      </c>
      <c r="T41" s="110">
        <v>0</v>
      </c>
      <c r="U41" s="2"/>
      <c r="V41" s="2"/>
      <c r="W41" s="2"/>
      <c r="X41" s="2"/>
    </row>
    <row r="42" spans="1:24" x14ac:dyDescent="0.2">
      <c r="A42" s="53">
        <v>10</v>
      </c>
      <c r="B42" s="165" t="s">
        <v>403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03">
        <f t="shared" si="2"/>
        <v>0</v>
      </c>
      <c r="T42" s="110">
        <v>0</v>
      </c>
      <c r="U42" s="2"/>
      <c r="V42" s="2"/>
      <c r="W42" s="2"/>
      <c r="X42" s="2"/>
    </row>
    <row r="43" spans="1:24" x14ac:dyDescent="0.2">
      <c r="A43" s="53">
        <v>11</v>
      </c>
      <c r="B43" s="165" t="s">
        <v>404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03">
        <f t="shared" si="2"/>
        <v>0</v>
      </c>
      <c r="T43" s="110">
        <v>0</v>
      </c>
      <c r="U43" s="2"/>
      <c r="V43" s="2"/>
      <c r="W43" s="2"/>
      <c r="X43" s="2"/>
    </row>
    <row r="44" spans="1:24" x14ac:dyDescent="0.2">
      <c r="A44" s="53">
        <v>12</v>
      </c>
      <c r="B44" s="165" t="s">
        <v>401</v>
      </c>
      <c r="C44" s="166"/>
      <c r="D44" s="166"/>
      <c r="E44" s="166"/>
      <c r="F44" s="164">
        <v>7288048.3071333347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03">
        <f t="shared" si="2"/>
        <v>7288048.3071333347</v>
      </c>
      <c r="T44" s="110">
        <v>0</v>
      </c>
      <c r="U44" s="2"/>
      <c r="V44" s="2"/>
      <c r="W44" s="2"/>
      <c r="X44" s="2"/>
    </row>
    <row r="45" spans="1:24" x14ac:dyDescent="0.2">
      <c r="A45" s="53">
        <v>13</v>
      </c>
      <c r="B45" s="165" t="s">
        <v>405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03">
        <f t="shared" si="2"/>
        <v>0</v>
      </c>
      <c r="T45" s="110">
        <v>0</v>
      </c>
      <c r="U45" s="2"/>
      <c r="V45" s="2"/>
      <c r="W45" s="2"/>
      <c r="X45" s="2"/>
    </row>
    <row r="46" spans="1:24" x14ac:dyDescent="0.2">
      <c r="A46" s="53">
        <v>14</v>
      </c>
      <c r="B46" s="165" t="s">
        <v>406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03">
        <f t="shared" si="2"/>
        <v>0</v>
      </c>
      <c r="T46" s="110">
        <v>0</v>
      </c>
      <c r="U46" s="2"/>
      <c r="V46" s="2"/>
      <c r="W46" s="2"/>
      <c r="X46" s="2"/>
    </row>
    <row r="47" spans="1:24" x14ac:dyDescent="0.2">
      <c r="A47" s="53">
        <v>15</v>
      </c>
      <c r="B47" s="165" t="s">
        <v>167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03">
        <f t="shared" si="2"/>
        <v>0</v>
      </c>
      <c r="T47" s="110">
        <v>0</v>
      </c>
      <c r="U47" s="2"/>
      <c r="V47" s="2"/>
      <c r="W47" s="2"/>
      <c r="X47" s="2"/>
    </row>
    <row r="48" spans="1:24" x14ac:dyDescent="0.2">
      <c r="A48" s="53">
        <v>16</v>
      </c>
      <c r="B48" s="165" t="s">
        <v>411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>
        <v>19025.04221</v>
      </c>
      <c r="M48" s="166"/>
      <c r="N48" s="166">
        <v>77867.966</v>
      </c>
      <c r="O48" s="166"/>
      <c r="P48" s="166"/>
      <c r="Q48" s="166"/>
      <c r="R48" s="166"/>
      <c r="S48" s="103">
        <f t="shared" si="2"/>
        <v>96893.00821</v>
      </c>
      <c r="T48" s="110">
        <v>96893.00821</v>
      </c>
      <c r="U48" s="2"/>
      <c r="V48" s="2"/>
      <c r="W48" s="2"/>
      <c r="X48" s="2"/>
    </row>
    <row r="49" spans="1:24" x14ac:dyDescent="0.2">
      <c r="A49" s="114">
        <v>17</v>
      </c>
      <c r="B49" s="114" t="s">
        <v>486</v>
      </c>
      <c r="C49" s="130">
        <f>SUM(C33:C48)</f>
        <v>8695319.1877892222</v>
      </c>
      <c r="D49" s="130"/>
      <c r="E49" s="130"/>
      <c r="F49" s="130">
        <f t="shared" ref="F49:N49" si="3">SUM(F33:F48)</f>
        <v>7288048.3071333347</v>
      </c>
      <c r="G49" s="130">
        <f t="shared" si="3"/>
        <v>10124208.208084587</v>
      </c>
      <c r="H49" s="130">
        <f t="shared" si="3"/>
        <v>86671291.77254498</v>
      </c>
      <c r="I49" s="130">
        <f t="shared" si="3"/>
        <v>2267257.3226664034</v>
      </c>
      <c r="J49" s="130"/>
      <c r="K49" s="130"/>
      <c r="L49" s="130">
        <f t="shared" si="3"/>
        <v>81176.738190000004</v>
      </c>
      <c r="M49" s="130"/>
      <c r="N49" s="130">
        <f t="shared" si="3"/>
        <v>77867.966</v>
      </c>
      <c r="O49" s="130"/>
      <c r="P49" s="130"/>
      <c r="Q49" s="130"/>
      <c r="R49" s="130"/>
      <c r="S49" s="130">
        <f>SUM(S33:S48)</f>
        <v>115205169.50240852</v>
      </c>
      <c r="T49" s="130">
        <f>SUM(T33:T48)</f>
        <v>5707936.9882266568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  <ignoredErrors>
    <ignoredError sqref="C49 F49:I49 L49 N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workbookViewId="0">
      <selection activeCell="C45" sqref="C45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09" t="s">
        <v>413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x14ac:dyDescent="0.2">
      <c r="A3" s="141" t="s">
        <v>469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40">
        <f>Innholdsfortegnelse!D13</f>
        <v>44012</v>
      </c>
      <c r="B6" s="2"/>
      <c r="C6" s="2"/>
      <c r="D6" s="2"/>
      <c r="E6" s="2"/>
      <c r="F6" s="2"/>
    </row>
    <row r="7" spans="1:11" ht="19.5" customHeight="1" x14ac:dyDescent="0.2">
      <c r="A7" s="237" t="s">
        <v>519</v>
      </c>
      <c r="B7" s="237"/>
      <c r="C7" s="237"/>
      <c r="D7" s="2"/>
      <c r="E7" s="2"/>
      <c r="F7" s="2"/>
    </row>
    <row r="8" spans="1:11" x14ac:dyDescent="0.2">
      <c r="A8" s="85" t="s">
        <v>367</v>
      </c>
      <c r="B8" s="85"/>
      <c r="C8" s="87" t="s">
        <v>414</v>
      </c>
      <c r="D8" s="2"/>
      <c r="E8" s="2"/>
      <c r="F8" s="2"/>
    </row>
    <row r="9" spans="1:11" x14ac:dyDescent="0.2">
      <c r="A9" s="38">
        <v>1</v>
      </c>
      <c r="B9" s="38" t="s">
        <v>415</v>
      </c>
      <c r="C9" s="44">
        <v>122949524</v>
      </c>
      <c r="D9" s="7"/>
      <c r="E9" s="2"/>
      <c r="F9" s="2"/>
    </row>
    <row r="10" spans="1:11" ht="25.5" x14ac:dyDescent="0.2">
      <c r="A10" s="3">
        <v>2</v>
      </c>
      <c r="B10" s="3" t="s">
        <v>416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51" t="s">
        <v>479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417</v>
      </c>
      <c r="C12" s="19">
        <f>C33-12567342-241834</f>
        <v>2883721.9011948388</v>
      </c>
      <c r="D12" s="7"/>
      <c r="E12" s="2"/>
      <c r="F12" s="2"/>
    </row>
    <row r="13" spans="1:11" x14ac:dyDescent="0.2">
      <c r="A13" s="3">
        <v>5</v>
      </c>
      <c r="B13" s="3" t="s">
        <v>418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51" t="s">
        <v>478</v>
      </c>
      <c r="C14" s="19">
        <f>C43</f>
        <v>1506997.883715</v>
      </c>
      <c r="D14" s="7"/>
      <c r="E14" s="2"/>
      <c r="F14" s="2"/>
    </row>
    <row r="15" spans="1:11" x14ac:dyDescent="0.2">
      <c r="A15" s="3">
        <v>7</v>
      </c>
      <c r="B15" s="3" t="s">
        <v>419</v>
      </c>
      <c r="C15" s="192">
        <f>C16-SUM(C9:C14)</f>
        <v>-1119894.0721491426</v>
      </c>
      <c r="D15" s="7"/>
      <c r="E15" s="2"/>
      <c r="F15" s="2"/>
    </row>
    <row r="16" spans="1:11" x14ac:dyDescent="0.2">
      <c r="A16" s="12">
        <v>8</v>
      </c>
      <c r="B16" s="12" t="s">
        <v>420</v>
      </c>
      <c r="C16" s="98">
        <f>C46</f>
        <v>126220349.7127607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37" t="s">
        <v>477</v>
      </c>
      <c r="B20" s="237"/>
      <c r="C20" s="237"/>
      <c r="D20" s="2"/>
      <c r="E20" s="2"/>
      <c r="F20" s="2"/>
    </row>
    <row r="21" spans="1:6" ht="38.25" x14ac:dyDescent="0.2">
      <c r="A21" s="85" t="s">
        <v>367</v>
      </c>
      <c r="B21" s="88" t="s">
        <v>421</v>
      </c>
      <c r="C21" s="150" t="s">
        <v>435</v>
      </c>
      <c r="D21" s="2"/>
      <c r="E21" s="2"/>
      <c r="F21" s="2"/>
    </row>
    <row r="22" spans="1:6" x14ac:dyDescent="0.2">
      <c r="A22" s="55">
        <v>1</v>
      </c>
      <c r="B22" s="38" t="s">
        <v>422</v>
      </c>
      <c r="C22" s="56">
        <v>108747679.86527918</v>
      </c>
      <c r="D22" s="2"/>
      <c r="E22" s="2"/>
      <c r="F22" s="2"/>
    </row>
    <row r="23" spans="1:6" x14ac:dyDescent="0.2">
      <c r="A23" s="6">
        <v>2</v>
      </c>
      <c r="B23" s="151" t="s">
        <v>476</v>
      </c>
      <c r="C23" s="103">
        <v>-32166.026044999999</v>
      </c>
      <c r="D23" s="2"/>
      <c r="E23" s="2"/>
      <c r="F23" s="2"/>
    </row>
    <row r="24" spans="1:6" x14ac:dyDescent="0.2">
      <c r="A24" s="112">
        <v>3</v>
      </c>
      <c r="B24" s="111" t="s">
        <v>520</v>
      </c>
      <c r="C24" s="113">
        <v>108715513.83923419</v>
      </c>
      <c r="D24" s="2"/>
      <c r="E24" s="2"/>
      <c r="F24" s="2"/>
    </row>
    <row r="25" spans="1:6" ht="14.25" customHeight="1" x14ac:dyDescent="0.2">
      <c r="A25" s="63"/>
      <c r="B25" s="46" t="s">
        <v>423</v>
      </c>
      <c r="C25" s="76"/>
      <c r="D25" s="2"/>
      <c r="E25" s="2"/>
      <c r="F25" s="2"/>
    </row>
    <row r="26" spans="1:6" x14ac:dyDescent="0.2">
      <c r="A26" s="55">
        <v>4</v>
      </c>
      <c r="B26" s="38" t="s">
        <v>424</v>
      </c>
      <c r="C26" s="56">
        <v>12566847.70669484</v>
      </c>
      <c r="D26" s="2"/>
      <c r="E26" s="2"/>
      <c r="F26" s="2"/>
    </row>
    <row r="27" spans="1:6" x14ac:dyDescent="0.2">
      <c r="A27" s="6">
        <v>5</v>
      </c>
      <c r="B27" s="3" t="s">
        <v>540</v>
      </c>
      <c r="C27" s="57">
        <v>3126050.1944999998</v>
      </c>
      <c r="D27" s="2"/>
      <c r="E27" s="2"/>
      <c r="F27" s="2"/>
    </row>
    <row r="28" spans="1:6" ht="14.25" customHeight="1" x14ac:dyDescent="0.2">
      <c r="A28" s="6">
        <v>6</v>
      </c>
      <c r="B28" s="3" t="s">
        <v>425</v>
      </c>
      <c r="C28" s="57">
        <v>0</v>
      </c>
      <c r="D28" s="145"/>
      <c r="E28" s="2"/>
      <c r="F28" s="2"/>
    </row>
    <row r="29" spans="1:6" x14ac:dyDescent="0.2">
      <c r="A29" s="6">
        <v>7</v>
      </c>
      <c r="B29" s="3" t="s">
        <v>426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427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428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429</v>
      </c>
      <c r="C32" s="57">
        <v>0</v>
      </c>
      <c r="D32" s="2"/>
      <c r="E32" s="2"/>
      <c r="F32" s="2"/>
    </row>
    <row r="33" spans="1:6" x14ac:dyDescent="0.2">
      <c r="A33" s="112">
        <v>11</v>
      </c>
      <c r="B33" s="111" t="s">
        <v>521</v>
      </c>
      <c r="C33" s="113">
        <v>15692897.901194839</v>
      </c>
      <c r="D33" s="2"/>
      <c r="E33" s="2"/>
      <c r="F33" s="2"/>
    </row>
    <row r="34" spans="1:6" x14ac:dyDescent="0.2">
      <c r="A34" s="63"/>
      <c r="B34" s="46" t="s">
        <v>430</v>
      </c>
      <c r="C34" s="76"/>
      <c r="D34" s="2"/>
      <c r="E34" s="2"/>
      <c r="F34" s="2"/>
    </row>
    <row r="35" spans="1:6" x14ac:dyDescent="0.2">
      <c r="A35" s="55">
        <v>12</v>
      </c>
      <c r="B35" s="38" t="s">
        <v>431</v>
      </c>
      <c r="C35" s="56">
        <v>304940.08861666668</v>
      </c>
      <c r="D35" s="2"/>
      <c r="E35" s="2"/>
      <c r="F35" s="2"/>
    </row>
    <row r="36" spans="1:6" x14ac:dyDescent="0.2">
      <c r="A36" s="6">
        <v>13</v>
      </c>
      <c r="B36" s="3" t="s">
        <v>432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51" t="s">
        <v>475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433</v>
      </c>
      <c r="C38" s="57">
        <v>0</v>
      </c>
      <c r="D38" s="2"/>
      <c r="E38" s="2"/>
      <c r="F38" s="2"/>
    </row>
    <row r="39" spans="1:6" x14ac:dyDescent="0.2">
      <c r="A39" s="114">
        <v>16</v>
      </c>
      <c r="B39" s="12" t="s">
        <v>522</v>
      </c>
      <c r="C39" s="115">
        <v>304940.08861666668</v>
      </c>
      <c r="D39" s="2"/>
      <c r="E39" s="2"/>
      <c r="F39" s="2"/>
    </row>
    <row r="40" spans="1:6" x14ac:dyDescent="0.2">
      <c r="A40" s="155"/>
      <c r="B40" s="153" t="s">
        <v>526</v>
      </c>
      <c r="C40" s="154"/>
      <c r="D40" s="2"/>
      <c r="E40" s="2"/>
      <c r="F40" s="2"/>
    </row>
    <row r="41" spans="1:6" x14ac:dyDescent="0.2">
      <c r="A41" s="6">
        <v>17</v>
      </c>
      <c r="B41" s="151" t="s">
        <v>474</v>
      </c>
      <c r="C41" s="57">
        <v>1506997.883715</v>
      </c>
      <c r="D41" s="2"/>
      <c r="E41" s="2"/>
      <c r="F41" s="2"/>
    </row>
    <row r="42" spans="1:6" x14ac:dyDescent="0.2">
      <c r="A42" s="6">
        <v>18</v>
      </c>
      <c r="B42" s="151" t="s">
        <v>434</v>
      </c>
      <c r="C42" s="57">
        <v>0</v>
      </c>
      <c r="D42" s="2"/>
      <c r="E42" s="2"/>
      <c r="F42" s="2"/>
    </row>
    <row r="43" spans="1:6" x14ac:dyDescent="0.2">
      <c r="A43" s="112">
        <v>19</v>
      </c>
      <c r="B43" s="111" t="s">
        <v>527</v>
      </c>
      <c r="C43" s="113">
        <v>1506997.883715</v>
      </c>
      <c r="D43" s="2"/>
      <c r="E43" s="2"/>
      <c r="F43" s="2"/>
    </row>
    <row r="44" spans="1:6" x14ac:dyDescent="0.2">
      <c r="A44" s="63"/>
      <c r="B44" s="46" t="s">
        <v>524</v>
      </c>
      <c r="C44" s="76"/>
      <c r="D44" s="2"/>
      <c r="E44" s="2"/>
      <c r="F44" s="2"/>
    </row>
    <row r="45" spans="1:6" x14ac:dyDescent="0.2">
      <c r="A45" s="116">
        <v>20</v>
      </c>
      <c r="B45" s="152" t="s">
        <v>473</v>
      </c>
      <c r="C45" s="117">
        <v>5640629.7351749996</v>
      </c>
      <c r="D45" s="2"/>
      <c r="E45" s="2"/>
      <c r="F45" s="2"/>
    </row>
    <row r="46" spans="1:6" x14ac:dyDescent="0.2">
      <c r="A46" s="114">
        <v>21</v>
      </c>
      <c r="B46" s="12" t="s">
        <v>525</v>
      </c>
      <c r="C46" s="115">
        <f>C24+C33+C39+C43</f>
        <v>126220349.7127607</v>
      </c>
      <c r="D46" s="2"/>
      <c r="E46" s="2"/>
      <c r="F46" s="2"/>
    </row>
    <row r="47" spans="1:6" x14ac:dyDescent="0.2">
      <c r="A47" s="77"/>
      <c r="B47" s="153" t="s">
        <v>413</v>
      </c>
      <c r="C47" s="78"/>
      <c r="D47" s="2"/>
      <c r="E47" s="2"/>
      <c r="F47" s="2"/>
    </row>
    <row r="48" spans="1:6" x14ac:dyDescent="0.2">
      <c r="A48" s="114">
        <v>22</v>
      </c>
      <c r="B48" s="12" t="s">
        <v>413</v>
      </c>
      <c r="C48" s="118">
        <f>C45/C46</f>
        <v>4.4688750649252401E-2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D28" sqref="D24:D28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09" t="s">
        <v>143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9"/>
    </row>
    <row r="2" spans="1:15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9"/>
    </row>
    <row r="3" spans="1:15" x14ac:dyDescent="0.2">
      <c r="A3" s="25" t="s">
        <v>471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2">
        <f>Innholdsfortegnelse!D14</f>
        <v>44012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52" t="s">
        <v>436</v>
      </c>
      <c r="B8" s="252"/>
      <c r="C8" s="256" t="s">
        <v>437</v>
      </c>
      <c r="D8" s="256" t="s">
        <v>438</v>
      </c>
      <c r="E8" s="256" t="s">
        <v>439</v>
      </c>
      <c r="F8" s="256" t="s">
        <v>440</v>
      </c>
      <c r="G8" s="256" t="s">
        <v>441</v>
      </c>
      <c r="H8" s="256" t="s">
        <v>442</v>
      </c>
      <c r="I8" s="7"/>
      <c r="J8" s="7"/>
      <c r="K8" s="9"/>
      <c r="L8" s="9"/>
      <c r="M8" s="9"/>
      <c r="N8" s="9"/>
      <c r="O8" s="9"/>
    </row>
    <row r="9" spans="1:15" x14ac:dyDescent="0.2">
      <c r="A9" s="251" t="s">
        <v>491</v>
      </c>
      <c r="B9" s="251"/>
      <c r="C9" s="256"/>
      <c r="D9" s="256"/>
      <c r="E9" s="256"/>
      <c r="F9" s="256"/>
      <c r="G9" s="256"/>
      <c r="H9" s="256"/>
      <c r="I9" s="7"/>
      <c r="J9" s="7"/>
      <c r="K9" s="9"/>
      <c r="L9" s="9"/>
      <c r="M9" s="9"/>
      <c r="N9" s="9"/>
      <c r="O9" s="9"/>
    </row>
    <row r="10" spans="1:15" hidden="1" x14ac:dyDescent="0.2">
      <c r="A10" s="253" t="s">
        <v>133</v>
      </c>
      <c r="B10" s="254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55" t="s">
        <v>110</v>
      </c>
      <c r="B11" s="255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50" t="s">
        <v>443</v>
      </c>
      <c r="B12" s="250"/>
      <c r="C12" s="250"/>
      <c r="D12" s="250"/>
      <c r="E12" s="250"/>
      <c r="F12" s="250"/>
      <c r="G12" s="250"/>
      <c r="H12" s="250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444</v>
      </c>
      <c r="C13" s="157"/>
      <c r="D13" s="18">
        <v>9420007.9567780774</v>
      </c>
      <c r="E13" s="158"/>
      <c r="F13" s="18">
        <v>1576022.878664</v>
      </c>
      <c r="G13" s="158"/>
      <c r="H13" s="18">
        <v>610048.47666666668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50" t="s">
        <v>530</v>
      </c>
      <c r="B14" s="250"/>
      <c r="C14" s="250"/>
      <c r="D14" s="250"/>
      <c r="E14" s="250"/>
      <c r="F14" s="250"/>
      <c r="G14" s="250"/>
      <c r="H14" s="250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513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445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446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447</v>
      </c>
      <c r="C18" s="10"/>
      <c r="D18" s="119">
        <v>0</v>
      </c>
      <c r="E18" s="10"/>
      <c r="F18" s="119">
        <v>0</v>
      </c>
      <c r="G18" s="10"/>
      <c r="H18" s="119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448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449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450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451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452</v>
      </c>
      <c r="C23" s="18">
        <v>9930670.0737964567</v>
      </c>
      <c r="D23" s="18">
        <v>9930670.0737964567</v>
      </c>
      <c r="E23" s="18">
        <v>694208.00570277777</v>
      </c>
      <c r="F23" s="18">
        <v>694208.00570277777</v>
      </c>
      <c r="G23" s="18">
        <v>724701.97167777771</v>
      </c>
      <c r="H23" s="18">
        <v>724701.97167777771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538</v>
      </c>
      <c r="C24" s="19">
        <v>9930670.0737964567</v>
      </c>
      <c r="D24" s="19">
        <v>9930670.0737964567</v>
      </c>
      <c r="E24" s="19">
        <v>694208.00570277777</v>
      </c>
      <c r="F24" s="19">
        <v>694208.00570277777</v>
      </c>
      <c r="G24" s="19">
        <v>724701.97167777771</v>
      </c>
      <c r="H24" s="19">
        <v>724701.97167777771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539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454</v>
      </c>
      <c r="C27" s="18">
        <v>133461.58391333334</v>
      </c>
      <c r="D27" s="18">
        <v>127423.05691333333</v>
      </c>
      <c r="E27" s="18">
        <v>133461.58391333334</v>
      </c>
      <c r="F27" s="18">
        <v>127423.05691333333</v>
      </c>
      <c r="G27" s="18">
        <v>0</v>
      </c>
      <c r="H27" s="18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455</v>
      </c>
      <c r="C28" s="18">
        <v>894238.69254999992</v>
      </c>
      <c r="D28" s="18">
        <v>894238.69254999992</v>
      </c>
      <c r="E28" s="18">
        <v>894238.69254999992</v>
      </c>
      <c r="F28" s="18">
        <v>894238.69254999992</v>
      </c>
      <c r="G28" s="18">
        <v>0</v>
      </c>
      <c r="H28" s="18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531</v>
      </c>
      <c r="C29" s="20"/>
      <c r="D29" s="98">
        <v>10952331.823259789</v>
      </c>
      <c r="E29" s="20"/>
      <c r="F29" s="98">
        <v>1715869.755166111</v>
      </c>
      <c r="G29" s="20"/>
      <c r="H29" s="98">
        <v>724701.97167777771</v>
      </c>
      <c r="I29" s="7"/>
      <c r="J29" s="7"/>
      <c r="K29" s="9"/>
      <c r="L29" s="9"/>
      <c r="M29" s="9"/>
      <c r="N29" s="9"/>
      <c r="O29" s="9"/>
    </row>
    <row r="30" spans="1:15" x14ac:dyDescent="0.2">
      <c r="A30" s="250" t="s">
        <v>532</v>
      </c>
      <c r="B30" s="250"/>
      <c r="C30" s="250"/>
      <c r="D30" s="250"/>
      <c r="E30" s="250"/>
      <c r="F30" s="250"/>
      <c r="G30" s="250"/>
      <c r="H30" s="250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541</v>
      </c>
      <c r="C31" s="18"/>
      <c r="D31" s="18"/>
      <c r="E31" s="18"/>
      <c r="F31" s="18"/>
      <c r="G31" s="18"/>
      <c r="H31" s="18"/>
      <c r="I31" s="7"/>
      <c r="J31" s="186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537</v>
      </c>
      <c r="C32" s="18">
        <v>415764.99252000003</v>
      </c>
      <c r="D32" s="18">
        <v>207882.49626000001</v>
      </c>
      <c r="E32" s="18">
        <v>415764.99252000003</v>
      </c>
      <c r="F32" s="18">
        <v>207882.49626000001</v>
      </c>
      <c r="G32" s="18">
        <v>0</v>
      </c>
      <c r="H32" s="18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533</v>
      </c>
      <c r="C33" s="18">
        <v>1520148.2917016628</v>
      </c>
      <c r="D33" s="18">
        <v>1520148.2917016628</v>
      </c>
      <c r="E33" s="18">
        <v>264520.72171190259</v>
      </c>
      <c r="F33" s="18">
        <v>264520.72171190259</v>
      </c>
      <c r="G33" s="18">
        <v>115068.50898000001</v>
      </c>
      <c r="H33" s="18">
        <v>115068.50898000001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534</v>
      </c>
      <c r="C34" s="98">
        <v>1935913.2842216629</v>
      </c>
      <c r="D34" s="98">
        <v>1728030.7879616627</v>
      </c>
      <c r="E34" s="98">
        <v>680285.71423190262</v>
      </c>
      <c r="F34" s="98">
        <v>472403.21797190257</v>
      </c>
      <c r="G34" s="98">
        <v>115068.50898000001</v>
      </c>
      <c r="H34" s="98">
        <v>115068.50898000001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456</v>
      </c>
      <c r="E35" s="17"/>
      <c r="F35" s="17" t="s">
        <v>456</v>
      </c>
      <c r="G35" s="17"/>
      <c r="H35" s="15" t="s">
        <v>456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536</v>
      </c>
      <c r="C36" s="20"/>
      <c r="D36" s="21">
        <f>D13</f>
        <v>9420007.9567780774</v>
      </c>
      <c r="E36" s="22"/>
      <c r="F36" s="21">
        <f>F13</f>
        <v>1576022.878664</v>
      </c>
      <c r="G36" s="22"/>
      <c r="H36" s="21">
        <f>H13</f>
        <v>610048.47666666668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535</v>
      </c>
      <c r="C37" s="20"/>
      <c r="D37" s="21">
        <f>D29-D34</f>
        <v>9224301.0352981277</v>
      </c>
      <c r="E37" s="22"/>
      <c r="F37" s="21">
        <f>F29-F34</f>
        <v>1243466.5371942085</v>
      </c>
      <c r="G37" s="22"/>
      <c r="H37" s="21">
        <f>H29-H34</f>
        <v>609633.46269777766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480</v>
      </c>
      <c r="C38" s="20"/>
      <c r="D38" s="23">
        <f>D36/D37</f>
        <v>1.0212164499761065</v>
      </c>
      <c r="E38" s="22"/>
      <c r="F38" s="23">
        <f>F36/F37</f>
        <v>1.2674429359556234</v>
      </c>
      <c r="G38" s="22"/>
      <c r="H38" s="23">
        <f>H36/H37</f>
        <v>1.0006807598241942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20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topLeftCell="A22" workbookViewId="0">
      <selection activeCell="J36" sqref="J36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09" t="s">
        <v>492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"/>
    </row>
    <row r="2" spans="1:17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"/>
    </row>
    <row r="3" spans="1:17" x14ac:dyDescent="0.2">
      <c r="A3" s="25" t="s">
        <v>470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Innholdsfortegnelse!D15</f>
        <v>44012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37" t="s">
        <v>493</v>
      </c>
      <c r="B7" s="237"/>
      <c r="C7" s="237"/>
      <c r="D7" s="237"/>
      <c r="E7" s="237"/>
      <c r="F7" s="237"/>
      <c r="G7" s="237"/>
      <c r="H7" s="237"/>
      <c r="I7" s="237"/>
      <c r="J7" s="237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60" t="s">
        <v>494</v>
      </c>
      <c r="D8" s="261"/>
      <c r="E8" s="260" t="s">
        <v>495</v>
      </c>
      <c r="F8" s="261"/>
      <c r="G8" s="260" t="s">
        <v>496</v>
      </c>
      <c r="H8" s="261"/>
      <c r="I8" s="260" t="s">
        <v>497</v>
      </c>
      <c r="J8" s="265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498</v>
      </c>
      <c r="E9" s="28"/>
      <c r="F9" s="26" t="s">
        <v>498</v>
      </c>
      <c r="G9" s="28"/>
      <c r="H9" s="26" t="s">
        <v>499</v>
      </c>
      <c r="I9" s="28"/>
      <c r="J9" s="29" t="s">
        <v>499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91</v>
      </c>
      <c r="D10" s="30" t="s">
        <v>93</v>
      </c>
      <c r="E10" s="30" t="s">
        <v>94</v>
      </c>
      <c r="F10" s="30" t="s">
        <v>95</v>
      </c>
      <c r="G10" s="30" t="s">
        <v>96</v>
      </c>
      <c r="H10" s="30" t="s">
        <v>98</v>
      </c>
      <c r="I10" s="30" t="s">
        <v>99</v>
      </c>
      <c r="J10" s="31" t="s">
        <v>100</v>
      </c>
      <c r="K10" s="2"/>
      <c r="L10" s="2"/>
      <c r="M10" s="2"/>
      <c r="N10" s="2"/>
      <c r="O10" s="2"/>
      <c r="P10" s="2"/>
      <c r="Q10" s="2"/>
    </row>
    <row r="11" spans="1:17" x14ac:dyDescent="0.2">
      <c r="A11" s="121" t="s">
        <v>91</v>
      </c>
      <c r="B11" s="111" t="s">
        <v>528</v>
      </c>
      <c r="C11" s="122">
        <v>112302384.18934329</v>
      </c>
      <c r="D11" s="122"/>
      <c r="E11" s="122"/>
      <c r="F11" s="122"/>
      <c r="G11" s="122">
        <v>10315489.492561422</v>
      </c>
      <c r="H11" s="122"/>
      <c r="I11" s="122"/>
      <c r="J11" s="122"/>
      <c r="L11" s="40"/>
      <c r="M11" s="2"/>
      <c r="N11" s="2"/>
      <c r="O11" s="2"/>
      <c r="P11" s="2"/>
      <c r="Q11" s="2"/>
    </row>
    <row r="12" spans="1:17" x14ac:dyDescent="0.2">
      <c r="A12" s="32" t="s">
        <v>92</v>
      </c>
      <c r="B12" s="33" t="s">
        <v>457</v>
      </c>
      <c r="C12" s="34">
        <v>361688.3606903851</v>
      </c>
      <c r="D12" s="34"/>
      <c r="E12" s="34"/>
      <c r="F12" s="34"/>
      <c r="G12" s="34">
        <v>1197446.1434596151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93</v>
      </c>
      <c r="B13" s="35" t="s">
        <v>458</v>
      </c>
      <c r="C13" s="34"/>
      <c r="D13" s="34"/>
      <c r="E13" s="34"/>
      <c r="F13" s="34"/>
      <c r="G13" s="34">
        <v>62151.695979999997</v>
      </c>
      <c r="H13" s="34"/>
      <c r="I13" s="34">
        <v>62151.695979999997</v>
      </c>
      <c r="J13" s="34"/>
      <c r="K13" s="146"/>
      <c r="L13" s="2"/>
      <c r="M13" s="2"/>
      <c r="N13" s="2"/>
      <c r="O13" s="2"/>
      <c r="P13" s="2"/>
      <c r="Q13" s="2"/>
    </row>
    <row r="14" spans="1:17" x14ac:dyDescent="0.2">
      <c r="A14" s="32" t="s">
        <v>94</v>
      </c>
      <c r="B14" s="35" t="s">
        <v>459</v>
      </c>
      <c r="C14" s="34">
        <v>12603651.009029057</v>
      </c>
      <c r="D14" s="34"/>
      <c r="E14" s="34">
        <v>12603651.009029057</v>
      </c>
      <c r="F14" s="34"/>
      <c r="G14" s="34">
        <v>7887652.1089489991</v>
      </c>
      <c r="H14" s="34"/>
      <c r="I14" s="34">
        <v>7887652.1089489991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95</v>
      </c>
      <c r="B15" s="36" t="s">
        <v>500</v>
      </c>
      <c r="C15" s="34">
        <v>7281301.1988000004</v>
      </c>
      <c r="D15" s="34"/>
      <c r="E15" s="34">
        <v>7281301.1988000004</v>
      </c>
      <c r="F15" s="34"/>
      <c r="G15" s="34"/>
      <c r="H15" s="34"/>
      <c r="I15" s="34"/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96</v>
      </c>
      <c r="B16" s="36" t="s">
        <v>501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97</v>
      </c>
      <c r="B17" s="36" t="s">
        <v>502</v>
      </c>
      <c r="C17" s="34">
        <v>5322349.8102290565</v>
      </c>
      <c r="D17" s="34"/>
      <c r="E17" s="34">
        <v>5322349.8102290565</v>
      </c>
      <c r="F17" s="34"/>
      <c r="G17" s="34">
        <v>7887652.1089489991</v>
      </c>
      <c r="H17" s="34"/>
      <c r="I17" s="34">
        <v>7887652.1089489991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98</v>
      </c>
      <c r="B18" s="36" t="s">
        <v>503</v>
      </c>
      <c r="C18" s="34"/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99</v>
      </c>
      <c r="B19" s="149" t="s">
        <v>504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3" t="s">
        <v>460</v>
      </c>
      <c r="C20" s="34">
        <v>87293700.289859861</v>
      </c>
      <c r="D20" s="34"/>
      <c r="E20" s="34"/>
      <c r="F20" s="34"/>
      <c r="G20" s="34">
        <v>450767.32123012841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505</v>
      </c>
      <c r="C21" s="34">
        <v>87293700.289859861</v>
      </c>
      <c r="D21" s="34"/>
      <c r="E21" s="34"/>
      <c r="F21" s="34"/>
      <c r="G21" s="34">
        <v>450767.32123012841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102</v>
      </c>
      <c r="B22" s="156" t="s">
        <v>529</v>
      </c>
      <c r="C22" s="39">
        <v>12043344.529763987</v>
      </c>
      <c r="D22" s="39"/>
      <c r="E22" s="39"/>
      <c r="F22" s="39"/>
      <c r="G22" s="39">
        <v>717472.22294268012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57" t="s">
        <v>461</v>
      </c>
      <c r="B26" s="257"/>
      <c r="C26" s="257"/>
      <c r="D26" s="257"/>
      <c r="E26" s="257"/>
      <c r="F26" s="257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64"/>
      <c r="B27" s="264"/>
      <c r="C27" s="260" t="s">
        <v>511</v>
      </c>
      <c r="D27" s="261"/>
      <c r="E27" s="258" t="s">
        <v>509</v>
      </c>
      <c r="F27" s="25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64"/>
      <c r="B28" s="264"/>
      <c r="C28" s="260"/>
      <c r="D28" s="261"/>
      <c r="E28" s="262" t="s">
        <v>510</v>
      </c>
      <c r="F28" s="26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498</v>
      </c>
      <c r="E29" s="28"/>
      <c r="F29" s="29" t="s">
        <v>499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91</v>
      </c>
      <c r="D30" s="42" t="s">
        <v>93</v>
      </c>
      <c r="E30" s="42" t="s">
        <v>94</v>
      </c>
      <c r="F30" s="43" t="s">
        <v>96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21" t="s">
        <v>111</v>
      </c>
      <c r="B31" s="111" t="s">
        <v>462</v>
      </c>
      <c r="C31" s="122"/>
      <c r="D31" s="122"/>
      <c r="E31" s="122">
        <v>9945564.7050942797</v>
      </c>
      <c r="F31" s="12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112</v>
      </c>
      <c r="B32" s="35" t="s">
        <v>542</v>
      </c>
      <c r="C32" s="34"/>
      <c r="D32" s="34"/>
      <c r="E32" s="34">
        <v>8161272.5715632988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113</v>
      </c>
      <c r="B33" s="35" t="s">
        <v>458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114</v>
      </c>
      <c r="B34" s="35" t="s">
        <v>459</v>
      </c>
      <c r="C34" s="34"/>
      <c r="D34" s="34"/>
      <c r="E34" s="34">
        <v>1784292.1335309809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115</v>
      </c>
      <c r="B35" s="36" t="s">
        <v>500</v>
      </c>
      <c r="C35" s="34"/>
      <c r="D35" s="34"/>
      <c r="E35" s="34">
        <v>1784292.1335309811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116</v>
      </c>
      <c r="B36" s="36" t="s">
        <v>501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117</v>
      </c>
      <c r="B37" s="36" t="s">
        <v>502</v>
      </c>
      <c r="C37" s="34"/>
      <c r="D37" s="34"/>
      <c r="E37" s="34"/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118</v>
      </c>
      <c r="B38" s="36" t="s">
        <v>503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119</v>
      </c>
      <c r="B39" s="36" t="s">
        <v>506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120</v>
      </c>
      <c r="B40" s="35" t="s">
        <v>543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121</v>
      </c>
      <c r="B41" s="35" t="s">
        <v>463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297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122</v>
      </c>
      <c r="B43" s="148" t="s">
        <v>481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7" t="s">
        <v>507</v>
      </c>
      <c r="C44" s="39">
        <v>112302384.18934329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57" t="s">
        <v>464</v>
      </c>
      <c r="B48" s="257"/>
      <c r="C48" s="257"/>
      <c r="D48" s="25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465</v>
      </c>
      <c r="D49" s="150" t="s">
        <v>512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91</v>
      </c>
      <c r="D50" s="43" t="s">
        <v>93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21" t="s">
        <v>91</v>
      </c>
      <c r="B51" s="111" t="s">
        <v>466</v>
      </c>
      <c r="C51" s="122">
        <v>106698248.66963743</v>
      </c>
      <c r="D51" s="122">
        <v>112302384.18934329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99</v>
      </c>
      <c r="B52" s="36" t="s">
        <v>459</v>
      </c>
      <c r="C52" s="34">
        <v>106698248.66963743</v>
      </c>
      <c r="D52" s="34">
        <v>112302384.18934329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508</v>
      </c>
      <c r="C53" s="39">
        <v>106698248.66963743</v>
      </c>
      <c r="D53" s="39">
        <v>112302384.18934329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4"/>
      <c r="B59" s="2"/>
      <c r="C59" s="2" t="s">
        <v>123</v>
      </c>
      <c r="D59" s="2" t="s">
        <v>124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D19:D22 A30:F30 B26:F26 A32:A44 C32:D43 A27:B27 D27 A28:D28 F28 A29:C29 A50:F50 B48:F48 A49:B49 E49:F49 F27 E29 D11 F19:F22 F11 H11 J11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F40" sqref="F40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66" t="s">
        <v>144</v>
      </c>
      <c r="B1" s="266"/>
      <c r="C1" s="266"/>
      <c r="D1" s="266"/>
      <c r="E1" s="266"/>
    </row>
    <row r="2" spans="1:5" x14ac:dyDescent="0.2">
      <c r="A2" s="266"/>
      <c r="B2" s="266"/>
      <c r="C2" s="266"/>
      <c r="D2" s="266"/>
      <c r="E2" s="266"/>
    </row>
    <row r="3" spans="1:5" x14ac:dyDescent="0.2">
      <c r="A3" s="141" t="s">
        <v>548</v>
      </c>
    </row>
    <row r="11" spans="1:5" x14ac:dyDescent="0.2">
      <c r="A11" s="140">
        <f>Innholdsfortegnelse!D16</f>
        <v>43830</v>
      </c>
    </row>
    <row r="12" spans="1:5" x14ac:dyDescent="0.2">
      <c r="A12" s="58" t="s">
        <v>378</v>
      </c>
      <c r="B12" s="50" t="s">
        <v>547</v>
      </c>
      <c r="C12" s="2"/>
      <c r="D12" s="2"/>
    </row>
    <row r="13" spans="1:5" x14ac:dyDescent="0.2">
      <c r="A13" s="51" t="s">
        <v>379</v>
      </c>
      <c r="B13" s="52">
        <v>10502829</v>
      </c>
      <c r="C13" s="2"/>
      <c r="D13" s="2"/>
    </row>
    <row r="14" spans="1:5" x14ac:dyDescent="0.2">
      <c r="A14" s="53" t="s">
        <v>383</v>
      </c>
      <c r="B14" s="54">
        <v>1920928</v>
      </c>
      <c r="C14" s="2"/>
      <c r="D14" s="2"/>
      <c r="E14" s="2"/>
    </row>
    <row r="15" spans="1:5" x14ac:dyDescent="0.2">
      <c r="A15" s="53" t="s">
        <v>380</v>
      </c>
      <c r="B15" s="54">
        <v>1398629</v>
      </c>
      <c r="C15" s="2"/>
      <c r="D15" s="2"/>
      <c r="E15" s="2"/>
    </row>
    <row r="16" spans="1:5" x14ac:dyDescent="0.2">
      <c r="A16" s="53" t="s">
        <v>381</v>
      </c>
      <c r="B16" s="54">
        <v>6995476</v>
      </c>
      <c r="C16" s="2"/>
      <c r="D16" s="2"/>
      <c r="E16" s="2"/>
    </row>
    <row r="17" spans="1:5" x14ac:dyDescent="0.2">
      <c r="A17" s="55" t="s">
        <v>382</v>
      </c>
      <c r="B17" s="56">
        <v>1017360</v>
      </c>
      <c r="C17" s="2"/>
      <c r="D17" s="2"/>
      <c r="E17" s="2"/>
    </row>
    <row r="18" spans="1:5" x14ac:dyDescent="0.2">
      <c r="A18" s="114" t="s">
        <v>364</v>
      </c>
      <c r="B18" s="115">
        <v>21835222</v>
      </c>
      <c r="C18" s="2"/>
      <c r="D18" s="2"/>
      <c r="E18" s="2"/>
    </row>
    <row r="19" spans="1:5" x14ac:dyDescent="0.2">
      <c r="A19" s="25" t="s">
        <v>384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2020-08-12T10:10:51Z</dcterms:modified>
</cp:coreProperties>
</file>