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ika Boligkreditt\Økonomi og Backoffice oppgaver\Rapportering\Oslo Børs\2021\"/>
    </mc:Choice>
  </mc:AlternateContent>
  <xr:revisionPtr revIDLastSave="0" documentId="13_ncr:1_{4CE41982-0D1E-43A1-898B-65497F132C7B}" xr6:coauthVersionLast="46" xr6:coauthVersionMax="46" xr10:uidLastSave="{00000000-0000-0000-0000-000000000000}"/>
  <bookViews>
    <workbookView xWindow="-38520" yWindow="-120" windowWidth="38640" windowHeight="21240" xr2:uid="{00000000-000D-0000-FFFF-FFFF00000000}"/>
  </bookViews>
  <sheets>
    <sheet name="2021-10" sheetId="103" r:id="rId1"/>
    <sheet name="2021-09" sheetId="102" r:id="rId2"/>
    <sheet name="2021-08" sheetId="101" r:id="rId3"/>
    <sheet name="2021-07" sheetId="99" r:id="rId4"/>
    <sheet name="2021-06" sheetId="98" r:id="rId5"/>
    <sheet name="2021-05" sheetId="97" r:id="rId6"/>
    <sheet name="2021-04" sheetId="96" r:id="rId7"/>
    <sheet name="2021-03" sheetId="95" r:id="rId8"/>
    <sheet name="2021-02" sheetId="94" r:id="rId9"/>
    <sheet name="2021-01" sheetId="93" r:id="rId10"/>
    <sheet name="2020-12" sheetId="92" r:id="rId11"/>
    <sheet name="2020-11" sheetId="91" r:id="rId12"/>
    <sheet name="2020-10" sheetId="90" r:id="rId13"/>
    <sheet name="2020-09" sheetId="89" r:id="rId14"/>
    <sheet name="2020-08" sheetId="88" r:id="rId15"/>
    <sheet name="2020-07" sheetId="87" r:id="rId16"/>
    <sheet name="2020-06" sheetId="86" r:id="rId17"/>
    <sheet name="2020-05" sheetId="85" r:id="rId18"/>
    <sheet name="2020-04" sheetId="84" r:id="rId19"/>
    <sheet name="2020-03" sheetId="83" r:id="rId20"/>
    <sheet name="2020-02" sheetId="82" r:id="rId21"/>
    <sheet name="2020-01" sheetId="81" r:id="rId22"/>
    <sheet name="2019-12" sheetId="80" r:id="rId23"/>
    <sheet name="2019- 11" sheetId="79" r:id="rId24"/>
    <sheet name="2019- 10" sheetId="78" r:id="rId25"/>
    <sheet name="2019- 09" sheetId="77" r:id="rId26"/>
    <sheet name="2019- 08" sheetId="76" r:id="rId27"/>
    <sheet name="2019 - 07" sheetId="75" r:id="rId28"/>
    <sheet name="2019 - 06" sheetId="74" r:id="rId29"/>
    <sheet name="2019 - 05" sheetId="73" r:id="rId30"/>
    <sheet name="2019 - 04" sheetId="72" r:id="rId31"/>
    <sheet name="2019 - 03" sheetId="71" r:id="rId32"/>
    <sheet name="2019 - 02" sheetId="70" r:id="rId33"/>
    <sheet name="2019 - 01" sheetId="69" r:id="rId34"/>
    <sheet name="2018 - 12" sheetId="68" r:id="rId35"/>
    <sheet name="2018 - 11" sheetId="67" r:id="rId36"/>
    <sheet name="2018-10" sheetId="66" r:id="rId37"/>
    <sheet name="2018-09" sheetId="65" r:id="rId38"/>
    <sheet name="2018-08" sheetId="64" r:id="rId39"/>
    <sheet name="2018-07" sheetId="63" r:id="rId40"/>
    <sheet name="2018-06" sheetId="62" r:id="rId41"/>
    <sheet name="2018-05" sheetId="61" r:id="rId42"/>
    <sheet name="2018-04" sheetId="60" r:id="rId43"/>
    <sheet name="2018-03" sheetId="59" r:id="rId44"/>
    <sheet name="2018-02" sheetId="58" r:id="rId45"/>
    <sheet name="2018-01" sheetId="57" r:id="rId46"/>
    <sheet name="2017-12" sheetId="56" r:id="rId47"/>
    <sheet name="2017-11" sheetId="55" r:id="rId48"/>
    <sheet name="2017-10" sheetId="53" r:id="rId49"/>
    <sheet name="2017-09" sheetId="54" r:id="rId50"/>
    <sheet name="2017-08" sheetId="51" r:id="rId51"/>
    <sheet name="2017-07" sheetId="50" r:id="rId52"/>
    <sheet name="2017-06" sheetId="49" r:id="rId53"/>
    <sheet name="2017-05" sheetId="48" r:id="rId54"/>
    <sheet name="2017-04" sheetId="47" r:id="rId55"/>
    <sheet name="2017-03" sheetId="46" r:id="rId56"/>
    <sheet name="2017-02" sheetId="45" r:id="rId57"/>
    <sheet name="2017-01" sheetId="44" r:id="rId58"/>
    <sheet name="2016-12" sheetId="43" r:id="rId59"/>
    <sheet name="2016-11" sheetId="42" r:id="rId60"/>
    <sheet name="2016-10" sheetId="41" r:id="rId61"/>
    <sheet name="2016-09" sheetId="40" r:id="rId62"/>
    <sheet name="2016-08" sheetId="38" r:id="rId63"/>
    <sheet name="2016-07" sheetId="39" r:id="rId64"/>
    <sheet name="2016-06" sheetId="37" r:id="rId65"/>
    <sheet name="2016-05" sheetId="36" r:id="rId66"/>
    <sheet name="2016-04" sheetId="35" r:id="rId67"/>
    <sheet name="2016-03" sheetId="34" r:id="rId68"/>
    <sheet name="2016-02" sheetId="33" r:id="rId69"/>
    <sheet name="2016-01" sheetId="32" r:id="rId70"/>
    <sheet name="2015-12" sheetId="29" r:id="rId71"/>
    <sheet name="2015-11" sheetId="31" r:id="rId72"/>
    <sheet name="2015-10" sheetId="30" r:id="rId73"/>
    <sheet name="2015-09" sheetId="28" r:id="rId74"/>
    <sheet name="2015-08" sheetId="27" r:id="rId75"/>
    <sheet name="2015-07" sheetId="26" r:id="rId76"/>
    <sheet name="2015-06" sheetId="24" r:id="rId77"/>
    <sheet name="2015-05" sheetId="25" r:id="rId78"/>
    <sheet name="2015-04" sheetId="23" r:id="rId79"/>
    <sheet name="2015-03" sheetId="22" r:id="rId80"/>
    <sheet name="2015-02" sheetId="20" r:id="rId81"/>
    <sheet name="2015-01" sheetId="21" r:id="rId82"/>
    <sheet name="2014-12" sheetId="19" r:id="rId83"/>
    <sheet name="2014-11" sheetId="18" r:id="rId84"/>
    <sheet name="2014-10" sheetId="17" r:id="rId85"/>
    <sheet name="2014-09" sheetId="16" r:id="rId86"/>
    <sheet name="2014-08" sheetId="15" r:id="rId87"/>
    <sheet name="2014-07" sheetId="14" r:id="rId88"/>
    <sheet name="2014-06" sheetId="13" r:id="rId89"/>
    <sheet name="2014-05" sheetId="10" r:id="rId90"/>
    <sheet name="2014-04" sheetId="11" r:id="rId91"/>
    <sheet name="2014-03" sheetId="9" r:id="rId92"/>
    <sheet name="2014-02" sheetId="8" r:id="rId93"/>
    <sheet name="2014-01" sheetId="7" r:id="rId94"/>
    <sheet name="2013-12" sheetId="6" r:id="rId95"/>
    <sheet name="2013-11" sheetId="5" r:id="rId96"/>
    <sheet name="2013-10" sheetId="4" r:id="rId97"/>
    <sheet name="2013-09" sheetId="3" r:id="rId98"/>
    <sheet name="2013-08" sheetId="2" r:id="rId9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7" i="103" l="1"/>
  <c r="M17" i="103" s="1"/>
  <c r="L17" i="103"/>
  <c r="K17" i="103"/>
  <c r="G17" i="103"/>
  <c r="G8" i="103"/>
  <c r="J39" i="103"/>
  <c r="J38" i="103"/>
  <c r="J34" i="103"/>
  <c r="J31" i="103"/>
  <c r="J30" i="103"/>
  <c r="J29" i="103"/>
  <c r="J28" i="103"/>
  <c r="J27" i="103"/>
  <c r="J26" i="103"/>
  <c r="J25" i="103"/>
  <c r="J24" i="103"/>
  <c r="J23" i="103"/>
  <c r="J22" i="103"/>
  <c r="J21" i="103"/>
  <c r="J20" i="103"/>
  <c r="J19" i="103"/>
  <c r="J16" i="103"/>
  <c r="J15" i="103"/>
  <c r="J14" i="103"/>
  <c r="J13" i="103"/>
  <c r="J12" i="103"/>
  <c r="J11" i="103"/>
  <c r="J10" i="103"/>
  <c r="J9" i="103"/>
  <c r="J8" i="103"/>
  <c r="J7" i="103"/>
  <c r="J6" i="103"/>
  <c r="J5" i="103"/>
  <c r="J4" i="103"/>
  <c r="I41" i="103"/>
  <c r="H41" i="103"/>
  <c r="F41" i="103"/>
  <c r="E41" i="103"/>
  <c r="M40" i="103"/>
  <c r="L40" i="103"/>
  <c r="K40" i="103"/>
  <c r="L39" i="103"/>
  <c r="K39" i="103"/>
  <c r="G39" i="103"/>
  <c r="M39" i="103" s="1"/>
  <c r="L38" i="103"/>
  <c r="K38" i="103"/>
  <c r="G38" i="103"/>
  <c r="M38" i="103" s="1"/>
  <c r="M36" i="103"/>
  <c r="L36" i="103"/>
  <c r="K36" i="103"/>
  <c r="M35" i="103"/>
  <c r="L35" i="103"/>
  <c r="K35" i="103"/>
  <c r="L34" i="103"/>
  <c r="K34" i="103"/>
  <c r="G34" i="103"/>
  <c r="M34" i="103" s="1"/>
  <c r="L31" i="103"/>
  <c r="K31" i="103"/>
  <c r="G31" i="103"/>
  <c r="M31" i="103" s="1"/>
  <c r="L30" i="103"/>
  <c r="K30" i="103"/>
  <c r="G30" i="103"/>
  <c r="M30" i="103" s="1"/>
  <c r="L29" i="103"/>
  <c r="K29" i="103"/>
  <c r="G29" i="103"/>
  <c r="M29" i="103" s="1"/>
  <c r="L28" i="103"/>
  <c r="K28" i="103"/>
  <c r="G28" i="103"/>
  <c r="M28" i="103" s="1"/>
  <c r="L27" i="103"/>
  <c r="K27" i="103"/>
  <c r="G27" i="103"/>
  <c r="M27" i="103" s="1"/>
  <c r="L26" i="103"/>
  <c r="K26" i="103"/>
  <c r="G26" i="103"/>
  <c r="M26" i="103" s="1"/>
  <c r="L25" i="103"/>
  <c r="K25" i="103"/>
  <c r="G25" i="103"/>
  <c r="M25" i="103" s="1"/>
  <c r="L24" i="103"/>
  <c r="K24" i="103"/>
  <c r="G24" i="103"/>
  <c r="M24" i="103" s="1"/>
  <c r="L23" i="103"/>
  <c r="K23" i="103"/>
  <c r="G23" i="103"/>
  <c r="M23" i="103" s="1"/>
  <c r="L22" i="103"/>
  <c r="K22" i="103"/>
  <c r="G22" i="103"/>
  <c r="M22" i="103" s="1"/>
  <c r="L21" i="103"/>
  <c r="K21" i="103"/>
  <c r="G21" i="103"/>
  <c r="M21" i="103" s="1"/>
  <c r="L20" i="103"/>
  <c r="K20" i="103"/>
  <c r="G20" i="103"/>
  <c r="M20" i="103" s="1"/>
  <c r="L19" i="103"/>
  <c r="K19" i="103"/>
  <c r="G19" i="103"/>
  <c r="M19" i="103" s="1"/>
  <c r="L16" i="103"/>
  <c r="K16" i="103"/>
  <c r="G16" i="103"/>
  <c r="M16" i="103" s="1"/>
  <c r="L15" i="103"/>
  <c r="K15" i="103"/>
  <c r="G15" i="103"/>
  <c r="M15" i="103" s="1"/>
  <c r="L14" i="103"/>
  <c r="K14" i="103"/>
  <c r="G14" i="103"/>
  <c r="M14" i="103" s="1"/>
  <c r="L13" i="103"/>
  <c r="K13" i="103"/>
  <c r="G13" i="103"/>
  <c r="M13" i="103" s="1"/>
  <c r="L12" i="103"/>
  <c r="K12" i="103"/>
  <c r="G12" i="103"/>
  <c r="M12" i="103" s="1"/>
  <c r="L11" i="103"/>
  <c r="K11" i="103"/>
  <c r="G11" i="103"/>
  <c r="L10" i="103"/>
  <c r="K10" i="103"/>
  <c r="G10" i="103"/>
  <c r="M10" i="103" s="1"/>
  <c r="L9" i="103"/>
  <c r="K9" i="103"/>
  <c r="G9" i="103"/>
  <c r="M9" i="103" s="1"/>
  <c r="L8" i="103"/>
  <c r="K8" i="103"/>
  <c r="M8" i="103"/>
  <c r="L7" i="103"/>
  <c r="K7" i="103"/>
  <c r="G7" i="103"/>
  <c r="L6" i="103"/>
  <c r="K6" i="103"/>
  <c r="G6" i="103"/>
  <c r="M6" i="103" s="1"/>
  <c r="L5" i="103"/>
  <c r="K5" i="103"/>
  <c r="G5" i="103"/>
  <c r="L4" i="103"/>
  <c r="L41" i="103" s="1"/>
  <c r="K4" i="103"/>
  <c r="G4" i="103"/>
  <c r="E40" i="102"/>
  <c r="M34" i="102"/>
  <c r="M35" i="102"/>
  <c r="L34" i="102"/>
  <c r="L35" i="102"/>
  <c r="K34" i="102"/>
  <c r="K35" i="102"/>
  <c r="J38" i="102"/>
  <c r="J37" i="102"/>
  <c r="J33" i="102"/>
  <c r="J30" i="102"/>
  <c r="J29" i="102"/>
  <c r="J28" i="102"/>
  <c r="J27" i="102"/>
  <c r="J26" i="102"/>
  <c r="J25" i="102"/>
  <c r="J24" i="102"/>
  <c r="J23" i="102"/>
  <c r="J22" i="102"/>
  <c r="J21" i="102"/>
  <c r="J20" i="102"/>
  <c r="J19" i="102"/>
  <c r="J18" i="102"/>
  <c r="J16" i="102"/>
  <c r="J15" i="102"/>
  <c r="J14" i="102"/>
  <c r="J13" i="102"/>
  <c r="J12" i="102"/>
  <c r="J11" i="102"/>
  <c r="J10" i="102"/>
  <c r="J9" i="102"/>
  <c r="J8" i="102"/>
  <c r="J7" i="102"/>
  <c r="J6" i="102"/>
  <c r="J5" i="102"/>
  <c r="J4" i="102"/>
  <c r="I40" i="102"/>
  <c r="H40" i="102"/>
  <c r="F40" i="102"/>
  <c r="M39" i="102"/>
  <c r="L39" i="102"/>
  <c r="K39" i="102"/>
  <c r="L38" i="102"/>
  <c r="K38" i="102"/>
  <c r="G38" i="102"/>
  <c r="L37" i="102"/>
  <c r="K37" i="102"/>
  <c r="G37" i="102"/>
  <c r="M37" i="102" s="1"/>
  <c r="L33" i="102"/>
  <c r="K33" i="102"/>
  <c r="G33" i="102"/>
  <c r="M33" i="102" s="1"/>
  <c r="L30" i="102"/>
  <c r="K30" i="102"/>
  <c r="G30" i="102"/>
  <c r="M30" i="102" s="1"/>
  <c r="L29" i="102"/>
  <c r="K29" i="102"/>
  <c r="G29" i="102"/>
  <c r="L28" i="102"/>
  <c r="K28" i="102"/>
  <c r="G28" i="102"/>
  <c r="M28" i="102" s="1"/>
  <c r="L27" i="102"/>
  <c r="K27" i="102"/>
  <c r="G27" i="102"/>
  <c r="L26" i="102"/>
  <c r="K26" i="102"/>
  <c r="G26" i="102"/>
  <c r="M26" i="102" s="1"/>
  <c r="L25" i="102"/>
  <c r="K25" i="102"/>
  <c r="G25" i="102"/>
  <c r="L24" i="102"/>
  <c r="K24" i="102"/>
  <c r="G24" i="102"/>
  <c r="M24" i="102" s="1"/>
  <c r="L23" i="102"/>
  <c r="K23" i="102"/>
  <c r="G23" i="102"/>
  <c r="L22" i="102"/>
  <c r="K22" i="102"/>
  <c r="G22" i="102"/>
  <c r="M22" i="102" s="1"/>
  <c r="L21" i="102"/>
  <c r="K21" i="102"/>
  <c r="G21" i="102"/>
  <c r="L20" i="102"/>
  <c r="K20" i="102"/>
  <c r="G20" i="102"/>
  <c r="M20" i="102" s="1"/>
  <c r="L19" i="102"/>
  <c r="K19" i="102"/>
  <c r="G19" i="102"/>
  <c r="L18" i="102"/>
  <c r="K18" i="102"/>
  <c r="G18" i="102"/>
  <c r="M18" i="102" s="1"/>
  <c r="L16" i="102"/>
  <c r="K16" i="102"/>
  <c r="G16" i="102"/>
  <c r="L15" i="102"/>
  <c r="K15" i="102"/>
  <c r="G15" i="102"/>
  <c r="M15" i="102" s="1"/>
  <c r="L14" i="102"/>
  <c r="K14" i="102"/>
  <c r="G14" i="102"/>
  <c r="L13" i="102"/>
  <c r="K13" i="102"/>
  <c r="G13" i="102"/>
  <c r="M13" i="102" s="1"/>
  <c r="L12" i="102"/>
  <c r="K12" i="102"/>
  <c r="G12" i="102"/>
  <c r="L11" i="102"/>
  <c r="K11" i="102"/>
  <c r="G11" i="102"/>
  <c r="M11" i="102" s="1"/>
  <c r="L10" i="102"/>
  <c r="K10" i="102"/>
  <c r="G10" i="102"/>
  <c r="L9" i="102"/>
  <c r="K9" i="102"/>
  <c r="G9" i="102"/>
  <c r="M9" i="102" s="1"/>
  <c r="L8" i="102"/>
  <c r="K8" i="102"/>
  <c r="G8" i="102"/>
  <c r="L7" i="102"/>
  <c r="K7" i="102"/>
  <c r="G7" i="102"/>
  <c r="M7" i="102" s="1"/>
  <c r="L6" i="102"/>
  <c r="K6" i="102"/>
  <c r="G6" i="102"/>
  <c r="L5" i="102"/>
  <c r="K5" i="102"/>
  <c r="G5" i="102"/>
  <c r="M5" i="102" s="1"/>
  <c r="L4" i="102"/>
  <c r="K4" i="102"/>
  <c r="G4" i="102"/>
  <c r="J36" i="101"/>
  <c r="J35" i="101"/>
  <c r="J33" i="101"/>
  <c r="J30" i="101"/>
  <c r="J29" i="101"/>
  <c r="J28" i="101"/>
  <c r="J27" i="101"/>
  <c r="J26" i="101"/>
  <c r="J25" i="101"/>
  <c r="J24" i="101"/>
  <c r="J23" i="101"/>
  <c r="J22" i="101"/>
  <c r="J21" i="101"/>
  <c r="J20" i="101"/>
  <c r="J19" i="101"/>
  <c r="J18" i="101"/>
  <c r="J16" i="101"/>
  <c r="J15" i="101"/>
  <c r="J14" i="101"/>
  <c r="J13" i="101"/>
  <c r="J12" i="101"/>
  <c r="J11" i="101"/>
  <c r="J10" i="101"/>
  <c r="J9" i="101"/>
  <c r="J8" i="101"/>
  <c r="J7" i="101"/>
  <c r="J6" i="101"/>
  <c r="J5" i="101"/>
  <c r="J38" i="101" s="1"/>
  <c r="J4" i="101"/>
  <c r="I38" i="101"/>
  <c r="H38" i="101"/>
  <c r="F38" i="101"/>
  <c r="E38" i="101"/>
  <c r="M37" i="101"/>
  <c r="L37" i="101"/>
  <c r="K37" i="101"/>
  <c r="L36" i="101"/>
  <c r="K36" i="101"/>
  <c r="G36" i="101"/>
  <c r="M36" i="101" s="1"/>
  <c r="L35" i="101"/>
  <c r="K35" i="101"/>
  <c r="G35" i="101"/>
  <c r="L33" i="101"/>
  <c r="K33" i="101"/>
  <c r="G33" i="101"/>
  <c r="L30" i="101"/>
  <c r="K30" i="101"/>
  <c r="G30" i="101"/>
  <c r="M30" i="101" s="1"/>
  <c r="L29" i="101"/>
  <c r="K29" i="101"/>
  <c r="G29" i="101"/>
  <c r="M29" i="101" s="1"/>
  <c r="L28" i="101"/>
  <c r="K28" i="101"/>
  <c r="G28" i="101"/>
  <c r="M28" i="101" s="1"/>
  <c r="L27" i="101"/>
  <c r="K27" i="101"/>
  <c r="G27" i="101"/>
  <c r="L26" i="101"/>
  <c r="K26" i="101"/>
  <c r="G26" i="101"/>
  <c r="M26" i="101" s="1"/>
  <c r="L25" i="101"/>
  <c r="K25" i="101"/>
  <c r="G25" i="101"/>
  <c r="M25" i="101" s="1"/>
  <c r="L24" i="101"/>
  <c r="K24" i="101"/>
  <c r="G24" i="101"/>
  <c r="M24" i="101" s="1"/>
  <c r="L23" i="101"/>
  <c r="K23" i="101"/>
  <c r="G23" i="101"/>
  <c r="L22" i="101"/>
  <c r="K22" i="101"/>
  <c r="G22" i="101"/>
  <c r="M22" i="101" s="1"/>
  <c r="L21" i="101"/>
  <c r="K21" i="101"/>
  <c r="G21" i="101"/>
  <c r="M21" i="101" s="1"/>
  <c r="L20" i="101"/>
  <c r="K20" i="101"/>
  <c r="G20" i="101"/>
  <c r="M20" i="101" s="1"/>
  <c r="L19" i="101"/>
  <c r="K19" i="101"/>
  <c r="G19" i="101"/>
  <c r="L18" i="101"/>
  <c r="K18" i="101"/>
  <c r="G18" i="101"/>
  <c r="M18" i="101" s="1"/>
  <c r="L16" i="101"/>
  <c r="K16" i="101"/>
  <c r="G16" i="101"/>
  <c r="M16" i="101" s="1"/>
  <c r="L15" i="101"/>
  <c r="K15" i="101"/>
  <c r="G15" i="101"/>
  <c r="M15" i="101" s="1"/>
  <c r="L14" i="101"/>
  <c r="K14" i="101"/>
  <c r="G14" i="101"/>
  <c r="L13" i="101"/>
  <c r="K13" i="101"/>
  <c r="G13" i="101"/>
  <c r="M13" i="101" s="1"/>
  <c r="L12" i="101"/>
  <c r="K12" i="101"/>
  <c r="G12" i="101"/>
  <c r="M12" i="101" s="1"/>
  <c r="L11" i="101"/>
  <c r="K11" i="101"/>
  <c r="G11" i="101"/>
  <c r="M11" i="101" s="1"/>
  <c r="L10" i="101"/>
  <c r="K10" i="101"/>
  <c r="G10" i="101"/>
  <c r="L9" i="101"/>
  <c r="K9" i="101"/>
  <c r="G9" i="101"/>
  <c r="M9" i="101" s="1"/>
  <c r="L8" i="101"/>
  <c r="K8" i="101"/>
  <c r="G8" i="101"/>
  <c r="M8" i="101" s="1"/>
  <c r="L7" i="101"/>
  <c r="K7" i="101"/>
  <c r="G7" i="101"/>
  <c r="M7" i="101" s="1"/>
  <c r="L6" i="101"/>
  <c r="K6" i="101"/>
  <c r="G6" i="101"/>
  <c r="L5" i="101"/>
  <c r="K5" i="101"/>
  <c r="G5" i="101"/>
  <c r="M5" i="101" s="1"/>
  <c r="L4" i="101"/>
  <c r="K4" i="101"/>
  <c r="G4" i="101"/>
  <c r="M4" i="101" s="1"/>
  <c r="J36" i="99"/>
  <c r="J35" i="99"/>
  <c r="J33" i="99"/>
  <c r="J30" i="99"/>
  <c r="J29" i="99"/>
  <c r="J28" i="99"/>
  <c r="J27" i="99"/>
  <c r="J26" i="99"/>
  <c r="J25" i="99"/>
  <c r="J24" i="99"/>
  <c r="J23" i="99"/>
  <c r="J22" i="99"/>
  <c r="J21" i="99"/>
  <c r="J20" i="99"/>
  <c r="J19" i="99"/>
  <c r="J18" i="99"/>
  <c r="J16" i="99"/>
  <c r="J15" i="99"/>
  <c r="J14" i="99"/>
  <c r="J13" i="99"/>
  <c r="J12" i="99"/>
  <c r="J11" i="99"/>
  <c r="J10" i="99"/>
  <c r="J9" i="99"/>
  <c r="J8" i="99"/>
  <c r="J7" i="99"/>
  <c r="J6" i="99"/>
  <c r="J5" i="99"/>
  <c r="J38" i="99" s="1"/>
  <c r="J4" i="99"/>
  <c r="I38" i="99"/>
  <c r="H38" i="99"/>
  <c r="F38" i="99"/>
  <c r="E38" i="99"/>
  <c r="M37" i="99"/>
  <c r="L37" i="99"/>
  <c r="K37" i="99"/>
  <c r="L36" i="99"/>
  <c r="K36" i="99"/>
  <c r="G36" i="99"/>
  <c r="M36" i="99" s="1"/>
  <c r="L35" i="99"/>
  <c r="K35" i="99"/>
  <c r="G35" i="99"/>
  <c r="M35" i="99" s="1"/>
  <c r="L33" i="99"/>
  <c r="K33" i="99"/>
  <c r="G33" i="99"/>
  <c r="M33" i="99" s="1"/>
  <c r="L30" i="99"/>
  <c r="K30" i="99"/>
  <c r="G30" i="99"/>
  <c r="M30" i="99" s="1"/>
  <c r="L29" i="99"/>
  <c r="K29" i="99"/>
  <c r="G29" i="99"/>
  <c r="M29" i="99" s="1"/>
  <c r="L28" i="99"/>
  <c r="K28" i="99"/>
  <c r="G28" i="99"/>
  <c r="M28" i="99" s="1"/>
  <c r="L27" i="99"/>
  <c r="K27" i="99"/>
  <c r="G27" i="99"/>
  <c r="M27" i="99" s="1"/>
  <c r="L26" i="99"/>
  <c r="K26" i="99"/>
  <c r="G26" i="99"/>
  <c r="M26" i="99" s="1"/>
  <c r="L25" i="99"/>
  <c r="K25" i="99"/>
  <c r="G25" i="99"/>
  <c r="M25" i="99" s="1"/>
  <c r="L24" i="99"/>
  <c r="K24" i="99"/>
  <c r="G24" i="99"/>
  <c r="M24" i="99" s="1"/>
  <c r="L23" i="99"/>
  <c r="K23" i="99"/>
  <c r="G23" i="99"/>
  <c r="M23" i="99" s="1"/>
  <c r="L22" i="99"/>
  <c r="K22" i="99"/>
  <c r="G22" i="99"/>
  <c r="M22" i="99" s="1"/>
  <c r="L21" i="99"/>
  <c r="K21" i="99"/>
  <c r="G21" i="99"/>
  <c r="M21" i="99" s="1"/>
  <c r="L20" i="99"/>
  <c r="K20" i="99"/>
  <c r="G20" i="99"/>
  <c r="M20" i="99" s="1"/>
  <c r="L19" i="99"/>
  <c r="K19" i="99"/>
  <c r="G19" i="99"/>
  <c r="M19" i="99" s="1"/>
  <c r="L18" i="99"/>
  <c r="K18" i="99"/>
  <c r="G18" i="99"/>
  <c r="M18" i="99" s="1"/>
  <c r="L16" i="99"/>
  <c r="K16" i="99"/>
  <c r="G16" i="99"/>
  <c r="M16" i="99" s="1"/>
  <c r="L15" i="99"/>
  <c r="K15" i="99"/>
  <c r="G15" i="99"/>
  <c r="M15" i="99" s="1"/>
  <c r="L14" i="99"/>
  <c r="K14" i="99"/>
  <c r="G14" i="99"/>
  <c r="M14" i="99" s="1"/>
  <c r="L13" i="99"/>
  <c r="K13" i="99"/>
  <c r="G13" i="99"/>
  <c r="M13" i="99" s="1"/>
  <c r="L12" i="99"/>
  <c r="K12" i="99"/>
  <c r="G12" i="99"/>
  <c r="M12" i="99" s="1"/>
  <c r="L11" i="99"/>
  <c r="K11" i="99"/>
  <c r="G11" i="99"/>
  <c r="M11" i="99" s="1"/>
  <c r="L10" i="99"/>
  <c r="K10" i="99"/>
  <c r="G10" i="99"/>
  <c r="M10" i="99" s="1"/>
  <c r="L9" i="99"/>
  <c r="K9" i="99"/>
  <c r="G9" i="99"/>
  <c r="M9" i="99" s="1"/>
  <c r="L8" i="99"/>
  <c r="K8" i="99"/>
  <c r="G8" i="99"/>
  <c r="M8" i="99" s="1"/>
  <c r="L7" i="99"/>
  <c r="K7" i="99"/>
  <c r="G7" i="99"/>
  <c r="M7" i="99" s="1"/>
  <c r="L6" i="99"/>
  <c r="K6" i="99"/>
  <c r="G6" i="99"/>
  <c r="M6" i="99" s="1"/>
  <c r="L5" i="99"/>
  <c r="K5" i="99"/>
  <c r="G5" i="99"/>
  <c r="M5" i="99" s="1"/>
  <c r="L4" i="99"/>
  <c r="K4" i="99"/>
  <c r="G4" i="99"/>
  <c r="M4" i="99" s="1"/>
  <c r="M38" i="99" s="1"/>
  <c r="G41" i="103" l="1"/>
  <c r="M7" i="103"/>
  <c r="M11" i="103"/>
  <c r="J41" i="103"/>
  <c r="M5" i="103"/>
  <c r="K41" i="103"/>
  <c r="M4" i="103"/>
  <c r="L40" i="102"/>
  <c r="M6" i="102"/>
  <c r="M10" i="102"/>
  <c r="M14" i="102"/>
  <c r="M19" i="102"/>
  <c r="M23" i="102"/>
  <c r="M27" i="102"/>
  <c r="J40" i="102"/>
  <c r="M4" i="102"/>
  <c r="M8" i="102"/>
  <c r="M12" i="102"/>
  <c r="M16" i="102"/>
  <c r="M21" i="102"/>
  <c r="M25" i="102"/>
  <c r="M29" i="102"/>
  <c r="M38" i="102"/>
  <c r="K40" i="102"/>
  <c r="G40" i="102"/>
  <c r="K38" i="101"/>
  <c r="M35" i="101"/>
  <c r="L38" i="101"/>
  <c r="M6" i="101"/>
  <c r="M38" i="101" s="1"/>
  <c r="M10" i="101"/>
  <c r="M14" i="101"/>
  <c r="M19" i="101"/>
  <c r="M23" i="101"/>
  <c r="M27" i="101"/>
  <c r="M33" i="101"/>
  <c r="G38" i="101"/>
  <c r="K38" i="99"/>
  <c r="L38" i="99"/>
  <c r="G38" i="99"/>
  <c r="J36" i="98"/>
  <c r="J35" i="98"/>
  <c r="J33" i="98"/>
  <c r="J30" i="98"/>
  <c r="J29" i="98"/>
  <c r="J28" i="98"/>
  <c r="J27" i="98"/>
  <c r="J26" i="98"/>
  <c r="J25" i="98"/>
  <c r="J24" i="98"/>
  <c r="J23" i="98"/>
  <c r="J22" i="98"/>
  <c r="J21" i="98"/>
  <c r="J20" i="98"/>
  <c r="J19" i="98"/>
  <c r="J18" i="98"/>
  <c r="J16" i="98"/>
  <c r="J15" i="98"/>
  <c r="J14" i="98"/>
  <c r="J13" i="98"/>
  <c r="J12" i="98"/>
  <c r="J11" i="98"/>
  <c r="J10" i="98"/>
  <c r="J9" i="98"/>
  <c r="J8" i="98"/>
  <c r="J7" i="98"/>
  <c r="J6" i="98"/>
  <c r="J5" i="98"/>
  <c r="J38" i="98" s="1"/>
  <c r="J4" i="98"/>
  <c r="I38" i="98"/>
  <c r="H38" i="98"/>
  <c r="F38" i="98"/>
  <c r="E38" i="98"/>
  <c r="M37" i="98"/>
  <c r="L37" i="98"/>
  <c r="K37" i="98"/>
  <c r="L36" i="98"/>
  <c r="K36" i="98"/>
  <c r="G36" i="98"/>
  <c r="M36" i="98" s="1"/>
  <c r="L35" i="98"/>
  <c r="K35" i="98"/>
  <c r="G35" i="98"/>
  <c r="M35" i="98" s="1"/>
  <c r="L33" i="98"/>
  <c r="K33" i="98"/>
  <c r="G33" i="98"/>
  <c r="L30" i="98"/>
  <c r="K30" i="98"/>
  <c r="G30" i="98"/>
  <c r="L29" i="98"/>
  <c r="K29" i="98"/>
  <c r="G29" i="98"/>
  <c r="M29" i="98" s="1"/>
  <c r="L28" i="98"/>
  <c r="K28" i="98"/>
  <c r="G28" i="98"/>
  <c r="M28" i="98" s="1"/>
  <c r="L27" i="98"/>
  <c r="K27" i="98"/>
  <c r="G27" i="98"/>
  <c r="L26" i="98"/>
  <c r="K26" i="98"/>
  <c r="G26" i="98"/>
  <c r="L25" i="98"/>
  <c r="K25" i="98"/>
  <c r="G25" i="98"/>
  <c r="M25" i="98" s="1"/>
  <c r="L24" i="98"/>
  <c r="K24" i="98"/>
  <c r="G24" i="98"/>
  <c r="L23" i="98"/>
  <c r="K23" i="98"/>
  <c r="G23" i="98"/>
  <c r="M23" i="98" s="1"/>
  <c r="L22" i="98"/>
  <c r="K22" i="98"/>
  <c r="G22" i="98"/>
  <c r="L21" i="98"/>
  <c r="K21" i="98"/>
  <c r="G21" i="98"/>
  <c r="M21" i="98" s="1"/>
  <c r="L20" i="98"/>
  <c r="K20" i="98"/>
  <c r="G20" i="98"/>
  <c r="L19" i="98"/>
  <c r="K19" i="98"/>
  <c r="G19" i="98"/>
  <c r="M19" i="98" s="1"/>
  <c r="L18" i="98"/>
  <c r="K18" i="98"/>
  <c r="G18" i="98"/>
  <c r="L16" i="98"/>
  <c r="K16" i="98"/>
  <c r="G16" i="98"/>
  <c r="M16" i="98" s="1"/>
  <c r="L15" i="98"/>
  <c r="K15" i="98"/>
  <c r="G15" i="98"/>
  <c r="L14" i="98"/>
  <c r="K14" i="98"/>
  <c r="G14" i="98"/>
  <c r="M14" i="98" s="1"/>
  <c r="L13" i="98"/>
  <c r="K13" i="98"/>
  <c r="G13" i="98"/>
  <c r="L12" i="98"/>
  <c r="K12" i="98"/>
  <c r="G12" i="98"/>
  <c r="M12" i="98" s="1"/>
  <c r="L11" i="98"/>
  <c r="K11" i="98"/>
  <c r="G11" i="98"/>
  <c r="L10" i="98"/>
  <c r="K10" i="98"/>
  <c r="G10" i="98"/>
  <c r="M10" i="98" s="1"/>
  <c r="L9" i="98"/>
  <c r="K9" i="98"/>
  <c r="G9" i="98"/>
  <c r="L8" i="98"/>
  <c r="K8" i="98"/>
  <c r="G8" i="98"/>
  <c r="M8" i="98" s="1"/>
  <c r="L7" i="98"/>
  <c r="K7" i="98"/>
  <c r="G7" i="98"/>
  <c r="L6" i="98"/>
  <c r="K6" i="98"/>
  <c r="G6" i="98"/>
  <c r="M6" i="98" s="1"/>
  <c r="L5" i="98"/>
  <c r="K5" i="98"/>
  <c r="G5" i="98"/>
  <c r="L4" i="98"/>
  <c r="K4" i="98"/>
  <c r="G4" i="98"/>
  <c r="M4" i="98" s="1"/>
  <c r="M41" i="103" l="1"/>
  <c r="M40" i="102"/>
  <c r="G38" i="98"/>
  <c r="M26" i="98"/>
  <c r="M11" i="98"/>
  <c r="M15" i="98"/>
  <c r="M20" i="98"/>
  <c r="M24" i="98"/>
  <c r="M30" i="98"/>
  <c r="M7" i="98"/>
  <c r="L38" i="98"/>
  <c r="M9" i="98"/>
  <c r="M18" i="98"/>
  <c r="M13" i="98"/>
  <c r="M22" i="98"/>
  <c r="K38" i="98"/>
  <c r="M27" i="98"/>
  <c r="M33" i="98"/>
  <c r="M5" i="98"/>
  <c r="J37" i="97"/>
  <c r="J36" i="97"/>
  <c r="J34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6" i="97"/>
  <c r="J15" i="97"/>
  <c r="J14" i="97"/>
  <c r="J13" i="97"/>
  <c r="J12" i="97"/>
  <c r="J11" i="97"/>
  <c r="J10" i="97"/>
  <c r="J39" i="97" s="1"/>
  <c r="J9" i="97"/>
  <c r="J8" i="97"/>
  <c r="J7" i="97"/>
  <c r="J6" i="97"/>
  <c r="J5" i="97"/>
  <c r="J4" i="97"/>
  <c r="I39" i="97"/>
  <c r="H39" i="97"/>
  <c r="F39" i="97"/>
  <c r="E39" i="97"/>
  <c r="M38" i="97"/>
  <c r="L38" i="97"/>
  <c r="K38" i="97"/>
  <c r="L37" i="97"/>
  <c r="K37" i="97"/>
  <c r="G37" i="97"/>
  <c r="L36" i="97"/>
  <c r="K36" i="97"/>
  <c r="G36" i="97"/>
  <c r="L34" i="97"/>
  <c r="K34" i="97"/>
  <c r="G34" i="97"/>
  <c r="M34" i="97" s="1"/>
  <c r="L31" i="97"/>
  <c r="K31" i="97"/>
  <c r="G31" i="97"/>
  <c r="L30" i="97"/>
  <c r="K30" i="97"/>
  <c r="G30" i="97"/>
  <c r="L29" i="97"/>
  <c r="K29" i="97"/>
  <c r="G29" i="97"/>
  <c r="M29" i="97" s="1"/>
  <c r="L28" i="97"/>
  <c r="K28" i="97"/>
  <c r="G28" i="97"/>
  <c r="M28" i="97" s="1"/>
  <c r="L27" i="97"/>
  <c r="K27" i="97"/>
  <c r="G27" i="97"/>
  <c r="L26" i="97"/>
  <c r="K26" i="97"/>
  <c r="G26" i="97"/>
  <c r="L25" i="97"/>
  <c r="K25" i="97"/>
  <c r="M25" i="97"/>
  <c r="L24" i="97"/>
  <c r="K24" i="97"/>
  <c r="G24" i="97"/>
  <c r="M24" i="97" s="1"/>
  <c r="L23" i="97"/>
  <c r="K23" i="97"/>
  <c r="G23" i="97"/>
  <c r="L22" i="97"/>
  <c r="K22" i="97"/>
  <c r="G22" i="97"/>
  <c r="L21" i="97"/>
  <c r="K21" i="97"/>
  <c r="G21" i="97"/>
  <c r="M21" i="97" s="1"/>
  <c r="L20" i="97"/>
  <c r="K20" i="97"/>
  <c r="G20" i="97"/>
  <c r="M20" i="97" s="1"/>
  <c r="L19" i="97"/>
  <c r="K19" i="97"/>
  <c r="G19" i="97"/>
  <c r="L18" i="97"/>
  <c r="K18" i="97"/>
  <c r="G18" i="97"/>
  <c r="L16" i="97"/>
  <c r="K16" i="97"/>
  <c r="G16" i="97"/>
  <c r="M16" i="97" s="1"/>
  <c r="L15" i="97"/>
  <c r="K15" i="97"/>
  <c r="G15" i="97"/>
  <c r="M15" i="97" s="1"/>
  <c r="L14" i="97"/>
  <c r="K14" i="97"/>
  <c r="G14" i="97"/>
  <c r="L13" i="97"/>
  <c r="K13" i="97"/>
  <c r="G13" i="97"/>
  <c r="M13" i="97" s="1"/>
  <c r="L12" i="97"/>
  <c r="K12" i="97"/>
  <c r="G12" i="97"/>
  <c r="M12" i="97" s="1"/>
  <c r="L11" i="97"/>
  <c r="K11" i="97"/>
  <c r="G11" i="97"/>
  <c r="M11" i="97" s="1"/>
  <c r="L10" i="97"/>
  <c r="K10" i="97"/>
  <c r="G10" i="97"/>
  <c r="L9" i="97"/>
  <c r="K9" i="97"/>
  <c r="G9" i="97"/>
  <c r="M9" i="97" s="1"/>
  <c r="L8" i="97"/>
  <c r="K8" i="97"/>
  <c r="G8" i="97"/>
  <c r="M8" i="97" s="1"/>
  <c r="L7" i="97"/>
  <c r="K7" i="97"/>
  <c r="G7" i="97"/>
  <c r="M7" i="97" s="1"/>
  <c r="L6" i="97"/>
  <c r="K6" i="97"/>
  <c r="G6" i="97"/>
  <c r="L5" i="97"/>
  <c r="K5" i="97"/>
  <c r="G5" i="97"/>
  <c r="L4" i="97"/>
  <c r="K4" i="97"/>
  <c r="G4" i="97"/>
  <c r="M38" i="98" l="1"/>
  <c r="K39" i="97"/>
  <c r="G39" i="97"/>
  <c r="M18" i="97"/>
  <c r="M22" i="97"/>
  <c r="M26" i="97"/>
  <c r="M30" i="97"/>
  <c r="M37" i="97"/>
  <c r="M36" i="97"/>
  <c r="L39" i="97"/>
  <c r="M6" i="97"/>
  <c r="M10" i="97"/>
  <c r="M14" i="97"/>
  <c r="M19" i="97"/>
  <c r="M23" i="97"/>
  <c r="M27" i="97"/>
  <c r="M31" i="97"/>
  <c r="M5" i="97"/>
  <c r="M4" i="97"/>
  <c r="J38" i="96"/>
  <c r="J37" i="96"/>
  <c r="J35" i="96"/>
  <c r="J32" i="96"/>
  <c r="J31" i="96"/>
  <c r="J30" i="96"/>
  <c r="J29" i="96"/>
  <c r="J28" i="96"/>
  <c r="J27" i="96"/>
  <c r="J26" i="96"/>
  <c r="J25" i="96"/>
  <c r="J24" i="96"/>
  <c r="J23" i="96"/>
  <c r="J22" i="96"/>
  <c r="J21" i="96"/>
  <c r="J20" i="96"/>
  <c r="J19" i="96"/>
  <c r="J17" i="96"/>
  <c r="J16" i="96"/>
  <c r="J15" i="96"/>
  <c r="J14" i="96"/>
  <c r="J13" i="96"/>
  <c r="J12" i="96"/>
  <c r="J11" i="96"/>
  <c r="J10" i="96"/>
  <c r="J9" i="96"/>
  <c r="J8" i="96"/>
  <c r="J7" i="96"/>
  <c r="J6" i="96"/>
  <c r="J5" i="96"/>
  <c r="J4" i="96"/>
  <c r="I40" i="96"/>
  <c r="H40" i="96"/>
  <c r="F40" i="96"/>
  <c r="E40" i="96"/>
  <c r="M39" i="96"/>
  <c r="L39" i="96"/>
  <c r="K39" i="96"/>
  <c r="L38" i="96"/>
  <c r="K38" i="96"/>
  <c r="G38" i="96"/>
  <c r="L37" i="96"/>
  <c r="K37" i="96"/>
  <c r="G37" i="96"/>
  <c r="L35" i="96"/>
  <c r="K35" i="96"/>
  <c r="G35" i="96"/>
  <c r="L32" i="96"/>
  <c r="K32" i="96"/>
  <c r="G32" i="96"/>
  <c r="L31" i="96"/>
  <c r="K31" i="96"/>
  <c r="G31" i="96"/>
  <c r="L30" i="96"/>
  <c r="K30" i="96"/>
  <c r="G30" i="96"/>
  <c r="L29" i="96"/>
  <c r="K29" i="96"/>
  <c r="G29" i="96"/>
  <c r="L28" i="96"/>
  <c r="K28" i="96"/>
  <c r="G28" i="96"/>
  <c r="L27" i="96"/>
  <c r="K27" i="96"/>
  <c r="G27" i="96"/>
  <c r="L26" i="96"/>
  <c r="K26" i="96"/>
  <c r="G26" i="96"/>
  <c r="L25" i="96"/>
  <c r="K25" i="96"/>
  <c r="G25" i="96"/>
  <c r="L24" i="96"/>
  <c r="K24" i="96"/>
  <c r="G24" i="96"/>
  <c r="L23" i="96"/>
  <c r="K23" i="96"/>
  <c r="G23" i="96"/>
  <c r="L22" i="96"/>
  <c r="K22" i="96"/>
  <c r="G22" i="96"/>
  <c r="L21" i="96"/>
  <c r="K21" i="96"/>
  <c r="G21" i="96"/>
  <c r="L20" i="96"/>
  <c r="K20" i="96"/>
  <c r="G20" i="96"/>
  <c r="L19" i="96"/>
  <c r="K19" i="96"/>
  <c r="G19" i="96"/>
  <c r="L17" i="96"/>
  <c r="K17" i="96"/>
  <c r="G17" i="96"/>
  <c r="L16" i="96"/>
  <c r="K16" i="96"/>
  <c r="G16" i="96"/>
  <c r="L15" i="96"/>
  <c r="K15" i="96"/>
  <c r="G15" i="96"/>
  <c r="L14" i="96"/>
  <c r="K14" i="96"/>
  <c r="G14" i="96"/>
  <c r="L13" i="96"/>
  <c r="K13" i="96"/>
  <c r="G13" i="96"/>
  <c r="L12" i="96"/>
  <c r="K12" i="96"/>
  <c r="G12" i="96"/>
  <c r="L11" i="96"/>
  <c r="K11" i="96"/>
  <c r="G11" i="96"/>
  <c r="L10" i="96"/>
  <c r="K10" i="96"/>
  <c r="G10" i="96"/>
  <c r="L9" i="96"/>
  <c r="K9" i="96"/>
  <c r="G9" i="96"/>
  <c r="L8" i="96"/>
  <c r="K8" i="96"/>
  <c r="G8" i="96"/>
  <c r="L7" i="96"/>
  <c r="K7" i="96"/>
  <c r="G7" i="96"/>
  <c r="L6" i="96"/>
  <c r="K6" i="96"/>
  <c r="G6" i="96"/>
  <c r="L5" i="96"/>
  <c r="K5" i="96"/>
  <c r="G5" i="96"/>
  <c r="L4" i="96"/>
  <c r="K4" i="96"/>
  <c r="G4" i="96"/>
  <c r="M39" i="97" l="1"/>
  <c r="J40" i="96"/>
  <c r="G40" i="96"/>
  <c r="M5" i="96"/>
  <c r="M9" i="96"/>
  <c r="M13" i="96"/>
  <c r="M17" i="96"/>
  <c r="M21" i="96"/>
  <c r="M25" i="96"/>
  <c r="M29" i="96"/>
  <c r="M35" i="96"/>
  <c r="M7" i="96"/>
  <c r="M19" i="96"/>
  <c r="M27" i="96"/>
  <c r="M38" i="96"/>
  <c r="M10" i="96"/>
  <c r="M14" i="96"/>
  <c r="M22" i="96"/>
  <c r="M26" i="96"/>
  <c r="M30" i="96"/>
  <c r="M37" i="96"/>
  <c r="M11" i="96"/>
  <c r="M15" i="96"/>
  <c r="M23" i="96"/>
  <c r="M31" i="96"/>
  <c r="M6" i="96"/>
  <c r="M8" i="96"/>
  <c r="M12" i="96"/>
  <c r="M16" i="96"/>
  <c r="M20" i="96"/>
  <c r="M24" i="96"/>
  <c r="M28" i="96"/>
  <c r="M32" i="96"/>
  <c r="K40" i="96"/>
  <c r="L40" i="96"/>
  <c r="M4" i="96"/>
  <c r="J39" i="95"/>
  <c r="J38" i="95"/>
  <c r="J36" i="95"/>
  <c r="J3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7" i="95"/>
  <c r="J16" i="95"/>
  <c r="J15" i="95"/>
  <c r="J14" i="95"/>
  <c r="J13" i="95"/>
  <c r="J12" i="95"/>
  <c r="J11" i="95"/>
  <c r="J10" i="95"/>
  <c r="J9" i="95"/>
  <c r="J8" i="95"/>
  <c r="J7" i="95"/>
  <c r="J6" i="95"/>
  <c r="J5" i="95"/>
  <c r="J4" i="95"/>
  <c r="I41" i="95"/>
  <c r="H41" i="95"/>
  <c r="F41" i="95"/>
  <c r="E41" i="95"/>
  <c r="M40" i="95"/>
  <c r="L40" i="95"/>
  <c r="K40" i="95"/>
  <c r="L39" i="95"/>
  <c r="K39" i="95"/>
  <c r="G39" i="95"/>
  <c r="L38" i="95"/>
  <c r="K38" i="95"/>
  <c r="G38" i="95"/>
  <c r="L36" i="95"/>
  <c r="K36" i="95"/>
  <c r="G36" i="95"/>
  <c r="M36" i="95" s="1"/>
  <c r="L33" i="95"/>
  <c r="K33" i="95"/>
  <c r="G33" i="95"/>
  <c r="L32" i="95"/>
  <c r="K32" i="95"/>
  <c r="G32" i="95"/>
  <c r="L31" i="95"/>
  <c r="K31" i="95"/>
  <c r="G31" i="95"/>
  <c r="L30" i="95"/>
  <c r="K30" i="95"/>
  <c r="G30" i="95"/>
  <c r="M30" i="95" s="1"/>
  <c r="L29" i="95"/>
  <c r="K29" i="95"/>
  <c r="G29" i="95"/>
  <c r="L28" i="95"/>
  <c r="K28" i="95"/>
  <c r="G28" i="95"/>
  <c r="L27" i="95"/>
  <c r="K27" i="95"/>
  <c r="G27" i="95"/>
  <c r="L26" i="95"/>
  <c r="K26" i="95"/>
  <c r="G26" i="95"/>
  <c r="M26" i="95" s="1"/>
  <c r="L25" i="95"/>
  <c r="K25" i="95"/>
  <c r="G25" i="95"/>
  <c r="L24" i="95"/>
  <c r="K24" i="95"/>
  <c r="G24" i="95"/>
  <c r="L23" i="95"/>
  <c r="K23" i="95"/>
  <c r="G23" i="95"/>
  <c r="L22" i="95"/>
  <c r="K22" i="95"/>
  <c r="G22" i="95"/>
  <c r="M22" i="95" s="1"/>
  <c r="L21" i="95"/>
  <c r="K21" i="95"/>
  <c r="G21" i="95"/>
  <c r="L20" i="95"/>
  <c r="K20" i="95"/>
  <c r="G20" i="95"/>
  <c r="L19" i="95"/>
  <c r="K19" i="95"/>
  <c r="G19" i="95"/>
  <c r="L17" i="95"/>
  <c r="K17" i="95"/>
  <c r="G17" i="95"/>
  <c r="M17" i="95" s="1"/>
  <c r="L16" i="95"/>
  <c r="K16" i="95"/>
  <c r="G16" i="95"/>
  <c r="L15" i="95"/>
  <c r="K15" i="95"/>
  <c r="G15" i="95"/>
  <c r="L14" i="95"/>
  <c r="K14" i="95"/>
  <c r="G14" i="95"/>
  <c r="L13" i="95"/>
  <c r="K13" i="95"/>
  <c r="G13" i="95"/>
  <c r="M13" i="95" s="1"/>
  <c r="L12" i="95"/>
  <c r="K12" i="95"/>
  <c r="G12" i="95"/>
  <c r="L11" i="95"/>
  <c r="K11" i="95"/>
  <c r="G11" i="95"/>
  <c r="L10" i="95"/>
  <c r="K10" i="95"/>
  <c r="G10" i="95"/>
  <c r="L9" i="95"/>
  <c r="K9" i="95"/>
  <c r="G9" i="95"/>
  <c r="M9" i="95" s="1"/>
  <c r="L8" i="95"/>
  <c r="K8" i="95"/>
  <c r="G8" i="95"/>
  <c r="L7" i="95"/>
  <c r="K7" i="95"/>
  <c r="G7" i="95"/>
  <c r="L6" i="95"/>
  <c r="K6" i="95"/>
  <c r="G6" i="95"/>
  <c r="L5" i="95"/>
  <c r="K5" i="95"/>
  <c r="J41" i="95"/>
  <c r="G5" i="95"/>
  <c r="M5" i="95" s="1"/>
  <c r="L4" i="95"/>
  <c r="K4" i="95"/>
  <c r="G4" i="95"/>
  <c r="G41" i="95" s="1"/>
  <c r="M40" i="96" l="1"/>
  <c r="M7" i="95"/>
  <c r="M11" i="95"/>
  <c r="M15" i="95"/>
  <c r="M20" i="95"/>
  <c r="M24" i="95"/>
  <c r="M28" i="95"/>
  <c r="M32" i="95"/>
  <c r="M39" i="95"/>
  <c r="M6" i="95"/>
  <c r="M10" i="95"/>
  <c r="M14" i="95"/>
  <c r="M19" i="95"/>
  <c r="M23" i="95"/>
  <c r="M27" i="95"/>
  <c r="M31" i="95"/>
  <c r="M38" i="95"/>
  <c r="M8" i="95"/>
  <c r="M12" i="95"/>
  <c r="M16" i="95"/>
  <c r="M21" i="95"/>
  <c r="M25" i="95"/>
  <c r="M29" i="95"/>
  <c r="M33" i="95"/>
  <c r="L41" i="95"/>
  <c r="K41" i="95"/>
  <c r="M4" i="95"/>
  <c r="J17" i="94"/>
  <c r="M17" i="94" s="1"/>
  <c r="L17" i="94"/>
  <c r="K17" i="94"/>
  <c r="G17" i="94"/>
  <c r="J39" i="94"/>
  <c r="J38" i="94"/>
  <c r="J36" i="94"/>
  <c r="J33" i="94"/>
  <c r="J32" i="94"/>
  <c r="J31" i="94"/>
  <c r="J30" i="94"/>
  <c r="J29" i="94"/>
  <c r="J28" i="94"/>
  <c r="J27" i="94"/>
  <c r="J26" i="94"/>
  <c r="J25" i="94"/>
  <c r="J24" i="94"/>
  <c r="J23" i="94"/>
  <c r="J22" i="94"/>
  <c r="J21" i="94"/>
  <c r="J20" i="94"/>
  <c r="J19" i="94"/>
  <c r="J16" i="94"/>
  <c r="J15" i="94"/>
  <c r="J14" i="94"/>
  <c r="J13" i="94"/>
  <c r="J12" i="94"/>
  <c r="J11" i="94"/>
  <c r="J10" i="94"/>
  <c r="J9" i="94"/>
  <c r="J8" i="94"/>
  <c r="J7" i="94"/>
  <c r="J6" i="94"/>
  <c r="J5" i="94"/>
  <c r="J4" i="94"/>
  <c r="J41" i="94"/>
  <c r="I41" i="94"/>
  <c r="H41" i="94"/>
  <c r="F41" i="94"/>
  <c r="E41" i="94"/>
  <c r="M40" i="94"/>
  <c r="L40" i="94"/>
  <c r="K40" i="94"/>
  <c r="L39" i="94"/>
  <c r="K39" i="94"/>
  <c r="G39" i="94"/>
  <c r="L38" i="94"/>
  <c r="K38" i="94"/>
  <c r="G38" i="94"/>
  <c r="M38" i="94" s="1"/>
  <c r="L36" i="94"/>
  <c r="K36" i="94"/>
  <c r="G36" i="94"/>
  <c r="M36" i="94" s="1"/>
  <c r="L33" i="94"/>
  <c r="K33" i="94"/>
  <c r="G33" i="94"/>
  <c r="L32" i="94"/>
  <c r="K32" i="94"/>
  <c r="G32" i="94"/>
  <c r="L31" i="94"/>
  <c r="K31" i="94"/>
  <c r="G31" i="94"/>
  <c r="M31" i="94" s="1"/>
  <c r="L30" i="94"/>
  <c r="K30" i="94"/>
  <c r="G30" i="94"/>
  <c r="M30" i="94" s="1"/>
  <c r="L29" i="94"/>
  <c r="K29" i="94"/>
  <c r="G29" i="94"/>
  <c r="L28" i="94"/>
  <c r="K28" i="94"/>
  <c r="G28" i="94"/>
  <c r="L27" i="94"/>
  <c r="K27" i="94"/>
  <c r="G27" i="94"/>
  <c r="M27" i="94" s="1"/>
  <c r="L26" i="94"/>
  <c r="K26" i="94"/>
  <c r="G26" i="94"/>
  <c r="M26" i="94" s="1"/>
  <c r="L25" i="94"/>
  <c r="K25" i="94"/>
  <c r="G25" i="94"/>
  <c r="L24" i="94"/>
  <c r="K24" i="94"/>
  <c r="G24" i="94"/>
  <c r="L23" i="94"/>
  <c r="K23" i="94"/>
  <c r="G23" i="94"/>
  <c r="M23" i="94" s="1"/>
  <c r="L22" i="94"/>
  <c r="K22" i="94"/>
  <c r="G22" i="94"/>
  <c r="M22" i="94" s="1"/>
  <c r="L21" i="94"/>
  <c r="K21" i="94"/>
  <c r="G21" i="94"/>
  <c r="L20" i="94"/>
  <c r="K20" i="94"/>
  <c r="G20" i="94"/>
  <c r="L19" i="94"/>
  <c r="K19" i="94"/>
  <c r="G19" i="94"/>
  <c r="M19" i="94" s="1"/>
  <c r="L16" i="94"/>
  <c r="K16" i="94"/>
  <c r="G16" i="94"/>
  <c r="M16" i="94" s="1"/>
  <c r="L15" i="94"/>
  <c r="K15" i="94"/>
  <c r="G15" i="94"/>
  <c r="L14" i="94"/>
  <c r="K14" i="94"/>
  <c r="G14" i="94"/>
  <c r="L13" i="94"/>
  <c r="K13" i="94"/>
  <c r="G13" i="94"/>
  <c r="M13" i="94" s="1"/>
  <c r="L12" i="94"/>
  <c r="K12" i="94"/>
  <c r="G12" i="94"/>
  <c r="M12" i="94" s="1"/>
  <c r="L11" i="94"/>
  <c r="K11" i="94"/>
  <c r="G11" i="94"/>
  <c r="L10" i="94"/>
  <c r="K10" i="94"/>
  <c r="G10" i="94"/>
  <c r="L9" i="94"/>
  <c r="K9" i="94"/>
  <c r="G9" i="94"/>
  <c r="M9" i="94" s="1"/>
  <c r="L8" i="94"/>
  <c r="K8" i="94"/>
  <c r="G8" i="94"/>
  <c r="M8" i="94" s="1"/>
  <c r="L7" i="94"/>
  <c r="K7" i="94"/>
  <c r="G7" i="94"/>
  <c r="L6" i="94"/>
  <c r="K6" i="94"/>
  <c r="G6" i="94"/>
  <c r="L5" i="94"/>
  <c r="K5" i="94"/>
  <c r="K41" i="94" s="1"/>
  <c r="G5" i="94"/>
  <c r="M5" i="94" s="1"/>
  <c r="L4" i="94"/>
  <c r="K4" i="94"/>
  <c r="G4" i="94"/>
  <c r="M4" i="94" s="1"/>
  <c r="M41" i="95" l="1"/>
  <c r="M10" i="94"/>
  <c r="M14" i="94"/>
  <c r="M20" i="94"/>
  <c r="M24" i="94"/>
  <c r="M28" i="94"/>
  <c r="M32" i="94"/>
  <c r="M39" i="94"/>
  <c r="M6" i="94"/>
  <c r="L41" i="94"/>
  <c r="M7" i="94"/>
  <c r="M11" i="94"/>
  <c r="M15" i="94"/>
  <c r="M21" i="94"/>
  <c r="M25" i="94"/>
  <c r="M29" i="94"/>
  <c r="M33" i="94"/>
  <c r="G41" i="94"/>
  <c r="M36" i="93"/>
  <c r="L36" i="93"/>
  <c r="K36" i="93"/>
  <c r="L33" i="93"/>
  <c r="K33" i="93"/>
  <c r="M41" i="94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3" i="93" l="1"/>
  <c r="G41" i="93"/>
  <c r="M38" i="93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<sst xmlns="http://schemas.openxmlformats.org/spreadsheetml/2006/main" count="12503" uniqueCount="285">
  <si>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</si>
  <si>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</si>
  <si>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</si>
  <si>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</si>
  <si>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</si>
  <si>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</si>
  <si>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</si>
  <si>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</si>
  <si>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</si>
  <si>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</si>
  <si>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</si>
  <si>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</si>
  <si>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</si>
  <si>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</si>
  <si>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</si>
  <si>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</si>
  <si>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</si>
  <si>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</si>
  <si>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</si>
  <si>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</si>
  <si>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</si>
  <si>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</si>
  <si>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</si>
  <si>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</si>
  <si>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</si>
  <si>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</si>
  <si>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</si>
  <si>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</si>
  <si>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</si>
  <si>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</si>
  <si>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</si>
  <si>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</si>
  <si>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</si>
  <si>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</si>
  <si>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</si>
  <si>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</si>
  <si>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</si>
  <si>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</si>
  <si>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</si>
  <si>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</si>
  <si>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</si>
  <si>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</si>
  <si>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</si>
  <si>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</si>
  <si>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</si>
  <si>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</si>
  <si>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</si>
  <si>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</si>
  <si>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</si>
  <si>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</si>
  <si>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</si>
  <si>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</si>
  <si>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</si>
  <si>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</si>
  <si>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</si>
  <si>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</si>
  <si>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</si>
  <si>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</si>
  <si>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</si>
  <si>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</si>
  <si>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</si>
  <si>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</si>
  <si>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</si>
  <si>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</si>
  <si>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</si>
  <si>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</si>
  <si>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</si>
  <si>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</si>
  <si>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</si>
  <si>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</si>
  <si>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</si>
  <si>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</si>
  <si>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</si>
  <si>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</si>
  <si>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</si>
  <si>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</si>
  <si>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</si>
  <si>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</si>
  <si>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</si>
  <si>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</si>
  <si>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</si>
  <si>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</si>
  <si>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</si>
  <si>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</si>
  <si>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</si>
  <si>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</si>
  <si>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</si>
  <si>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</si>
  <si>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</si>
  <si>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</si>
  <si>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</si>
  <si>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</si>
  <si>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</si>
  <si>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</si>
  <si>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</si>
  <si>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</si>
  <si>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</si>
  <si>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</si>
  <si>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</si>
  <si>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</si>
  <si>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</si>
  <si>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</si>
  <si>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</si>
  <si>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</si>
  <si>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</si>
  <si>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</si>
  <si>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</si>
  <si>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</si>
  <si>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</si>
  <si>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</si>
  <si>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</si>
  <si>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</si>
  <si>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</si>
  <si>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</si>
  <si>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</si>
  <si>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</si>
  <si>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</si>
  <si>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</si>
  <si>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</si>
  <si>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</si>
  <si>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</si>
  <si>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</si>
  <si>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</si>
  <si>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</si>
  <si>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</si>
  <si>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</si>
  <si>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</si>
  <si>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</si>
  <si>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</si>
  <si>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</si>
  <si>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</si>
  <si>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</si>
  <si>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</si>
  <si>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</si>
  <si>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</si>
  <si>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</si>
  <si>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</si>
  <si>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</si>
  <si>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</si>
  <si>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</si>
  <si>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</si>
  <si>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</si>
  <si>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</si>
  <si>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</si>
  <si>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</si>
  <si>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</si>
  <si>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</si>
  <si>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</si>
  <si>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</si>
  <si>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</si>
  <si>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</si>
  <si>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</si>
  <si>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</si>
  <si>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</si>
  <si>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</si>
  <si>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</si>
  <si>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</si>
  <si>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</si>
  <si>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</si>
  <si>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</si>
  <si>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</si>
  <si>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</si>
  <si>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</si>
  <si>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</si>
  <si>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</si>
  <si>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</si>
  <si>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</si>
  <si>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</si>
  <si>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</si>
  <si>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</si>
  <si>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</si>
  <si>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</si>
  <si>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</si>
  <si>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</si>
  <si>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</si>
  <si>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</si>
  <si>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</si>
  <si>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</si>
  <si>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</si>
  <si>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</si>
  <si>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</si>
  <si>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</si>
  <si>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</si>
  <si>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</si>
  <si>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</si>
  <si>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</si>
  <si>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</si>
  <si>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</si>
  <si>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</si>
  <si>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</si>
  <si>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</si>
  <si>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</si>
  <si>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</si>
  <si>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</si>
  <si>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</si>
  <si>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</si>
  <si>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</si>
  <si>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</si>
  <si>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</si>
  <si>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</si>
  <si>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</si>
  <si>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</si>
  <si>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</si>
  <si>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</si>
  <si>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</si>
  <si>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</si>
  <si>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</si>
  <si>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</si>
  <si>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</si>
  <si>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</si>
  <si>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</si>
  <si>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</si>
  <si>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</si>
  <si>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</si>
  <si>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</si>
  <si>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</si>
  <si>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</si>
  <si>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</si>
  <si>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</si>
  <si>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</si>
  <si>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</si>
  <si>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</si>
  <si>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</si>
  <si>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</si>
  <si>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</si>
  <si>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</si>
  <si>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</si>
  <si>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</si>
  <si>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</si>
  <si>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</si>
  <si>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</si>
  <si>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</si>
  <si>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</si>
  <si>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</si>
  <si>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</si>
  <si>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</si>
  <si>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</si>
  <si>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</si>
  <si>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</si>
  <si>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</si>
  <si>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</si>
  <si>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</si>
  <si>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</si>
  <si>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</si>
  <si>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</si>
  <si>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</si>
  <si>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</si>
  <si>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</si>
  <si>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</si>
  <si>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</si>
  <si>
    <t>As of 2020-07-31</t>
  </si>
  <si>
    <t>As of 2020-08-31</t>
  </si>
  <si>
    <t>NO0010891351</t>
  </si>
  <si>
    <t>EIKB86 PRO</t>
  </si>
  <si>
    <t>As of 2020-09-30</t>
  </si>
  <si>
    <t>As of 2020-10-31</t>
  </si>
  <si>
    <t>As of 2020-11-30</t>
  </si>
  <si>
    <t>EIKB87 PRO</t>
  </si>
  <si>
    <t>NO0010904642</t>
  </si>
  <si>
    <t>As of 2020-12-31</t>
  </si>
  <si>
    <t>As of 2021-01-31</t>
  </si>
  <si>
    <t>NO0010917735</t>
  </si>
  <si>
    <t>NO0010918113</t>
  </si>
  <si>
    <t>EIKB89 PRO</t>
  </si>
  <si>
    <t>Certificate of deposit</t>
  </si>
  <si>
    <t>NO0010918170</t>
  </si>
  <si>
    <t>EIKB90 PRO</t>
  </si>
  <si>
    <t>NO0010921067</t>
  </si>
  <si>
    <t>EIKB91</t>
  </si>
  <si>
    <t>As of 2021-02-28</t>
  </si>
  <si>
    <t>As of 2021-03-31</t>
  </si>
  <si>
    <t>As of 2021-04-30</t>
  </si>
  <si>
    <t>As of 2021-05-31</t>
  </si>
  <si>
    <t>As of 2021-06-30</t>
  </si>
  <si>
    <t>As of 2021-07-31</t>
  </si>
  <si>
    <t>As of 2021-08-31</t>
  </si>
  <si>
    <t>As of 2021-09-30</t>
  </si>
  <si>
    <t>EIKB sen cert 12/21</t>
  </si>
  <si>
    <t>NO0011099798</t>
  </si>
  <si>
    <t>NO0011108920</t>
  </si>
  <si>
    <t>EIKB sen cert 08/22</t>
  </si>
  <si>
    <t>EIKB sen cert 11/21</t>
  </si>
  <si>
    <t>As of 2021-10-31</t>
  </si>
  <si>
    <t>NO0011135105</t>
  </si>
  <si>
    <t xml:space="preserve">EIKB92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</si>
</sst>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60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 applyBorder="1"/>
    <xf numFmtId="165" fontId="0" fillId="6" borderId="0" xfId="1" applyNumberFormat="1" applyFont="1" applyFill="1" applyBorder="1"/>
    <xf numFmtId="168" fontId="0" fillId="3" borderId="0" xfId="0" applyNumberFormat="1" applyFill="1" applyBorder="1"/>
    <xf numFmtId="0" fontId="0" fillId="3" borderId="5" xfId="0" applyFill="1" applyBorder="1"/>
    <xf numFmtId="0" fontId="0" fillId="6" borderId="5" xfId="0" applyFill="1" applyBorder="1"/>
    <xf numFmtId="0" fontId="0" fillId="0" borderId="1" xfId="0" applyFill="1" applyBorder="1"/>
    <xf numFmtId="168" fontId="0" fillId="0" borderId="39" xfId="0" applyNumberFormat="1" applyBorder="1"/>
    <xf numFmtId="0" fontId="0" fillId="0" borderId="5" xfId="0" applyFill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5" xfId="0" applyNumberFormat="1" applyFill="1" applyBorder="1"/>
    <xf numFmtId="168" fontId="0" fillId="0" borderId="2" xfId="0" applyNumberFormat="1" applyFill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8" fontId="0" fillId="0" borderId="2" xfId="0" applyNumberFormat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Fill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Fill="1" applyBorder="1"/>
    <xf numFmtId="0" fontId="0" fillId="0" borderId="38" xfId="0" applyFill="1" applyBorder="1"/>
    <xf numFmtId="168" fontId="0" fillId="0" borderId="38" xfId="0" applyNumberFormat="1" applyFill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  <xf numFmtId="0" fontId="0" fillId="0" borderId="3" xfId="0" applyBorder="1"/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DE33F-B422-4A41-8CF1-C3D1C916E8EE}">
  <dimension ref="A1:M43"/>
  <sheetViews>
    <sheetView tabSelected="1" workbookViewId="0">
      <selection activeCell="L52" sqref="L52"/>
    </sheetView>
  </sheetViews>
  <sheetFormatPr baseColWidth="10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282</v>
      </c>
      <c r="F1" s="145"/>
      <c r="G1" s="146"/>
      <c r="H1" s="144" t="s">
        <v>276</v>
      </c>
      <c r="I1" s="145"/>
      <c r="J1" s="146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3951000000</v>
      </c>
      <c r="F7" s="11">
        <v>5500000000</v>
      </c>
      <c r="G7" s="12">
        <f t="shared" si="0"/>
        <v>1549000000</v>
      </c>
      <c r="H7" s="10">
        <v>5167000000</v>
      </c>
      <c r="I7" s="11">
        <v>5500000000</v>
      </c>
      <c r="J7" s="12">
        <f t="shared" si="1"/>
        <v>333000000</v>
      </c>
      <c r="K7" s="14">
        <f t="shared" si="2"/>
        <v>-1216000000</v>
      </c>
      <c r="L7" s="15">
        <f t="shared" si="2"/>
        <v>0</v>
      </c>
      <c r="M7" s="16">
        <f t="shared" si="2"/>
        <v>1216000000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0</v>
      </c>
      <c r="F8" s="11">
        <v>0</v>
      </c>
      <c r="G8" s="12">
        <f>F8-E8</f>
        <v>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-93000000</v>
      </c>
      <c r="L8" s="15">
        <f t="shared" si="2"/>
        <v>-203000000</v>
      </c>
      <c r="M8" s="16">
        <f t="shared" si="2"/>
        <v>-110000000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267</v>
      </c>
      <c r="B16" s="52" t="s">
        <v>268</v>
      </c>
      <c r="C16" s="53">
        <v>46091</v>
      </c>
      <c r="D16" s="159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283</v>
      </c>
      <c r="B17" s="52" t="s">
        <v>284</v>
      </c>
      <c r="C17" s="53">
        <v>46292</v>
      </c>
      <c r="D17" s="159" t="s">
        <v>90</v>
      </c>
      <c r="E17" s="11">
        <v>6000000000</v>
      </c>
      <c r="F17" s="11">
        <v>6000000000</v>
      </c>
      <c r="G17" s="12">
        <f>F17-E17</f>
        <v>0</v>
      </c>
      <c r="H17" s="11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16">
        <f t="shared" si="2"/>
        <v>0</v>
      </c>
    </row>
    <row r="18" spans="1:13" ht="15.75" thickBot="1" x14ac:dyDescent="0.3">
      <c r="A18" s="120" t="s">
        <v>70</v>
      </c>
      <c r="B18" s="120"/>
      <c r="C18" s="122"/>
      <c r="D18" s="122"/>
      <c r="E18" s="132"/>
      <c r="F18" s="115"/>
      <c r="G18" s="133"/>
      <c r="H18" s="115"/>
      <c r="I18" s="115"/>
      <c r="J18" s="133"/>
      <c r="K18" s="132"/>
      <c r="L18" s="126"/>
      <c r="M18" s="143"/>
    </row>
    <row r="19" spans="1:13" x14ac:dyDescent="0.25">
      <c r="A19" s="52" t="s">
        <v>169</v>
      </c>
      <c r="B19" s="52" t="s">
        <v>170</v>
      </c>
      <c r="C19" s="53">
        <v>44573</v>
      </c>
      <c r="D19" s="53" t="s">
        <v>90</v>
      </c>
      <c r="E19" s="77">
        <v>500000000</v>
      </c>
      <c r="F19" s="78">
        <v>500000000</v>
      </c>
      <c r="G19" s="40">
        <f t="shared" ref="G19:G31" si="3">F19-E19</f>
        <v>0</v>
      </c>
      <c r="H19" s="77">
        <v>500000000</v>
      </c>
      <c r="I19" s="78">
        <v>500000000</v>
      </c>
      <c r="J19" s="40">
        <f t="shared" ref="J19:J31" si="4">I19-H19</f>
        <v>0</v>
      </c>
      <c r="K19" s="14">
        <f t="shared" ref="K19:M30" si="5">E19-H19</f>
        <v>0</v>
      </c>
      <c r="L19" s="67">
        <f t="shared" si="5"/>
        <v>0</v>
      </c>
      <c r="M19" s="16">
        <f t="shared" si="5"/>
        <v>0</v>
      </c>
    </row>
    <row r="20" spans="1:13" x14ac:dyDescent="0.25">
      <c r="A20" s="96" t="s">
        <v>196</v>
      </c>
      <c r="B20" s="52" t="s">
        <v>197</v>
      </c>
      <c r="C20" s="53">
        <v>44959</v>
      </c>
      <c r="D20" s="53" t="s">
        <v>90</v>
      </c>
      <c r="E20" s="10">
        <v>325000000</v>
      </c>
      <c r="F20" s="11">
        <v>325000000</v>
      </c>
      <c r="G20" s="40">
        <f t="shared" si="3"/>
        <v>0</v>
      </c>
      <c r="H20" s="10">
        <v>325000000</v>
      </c>
      <c r="I20" s="11">
        <v>325000000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204</v>
      </c>
      <c r="B21" s="52" t="s">
        <v>205</v>
      </c>
      <c r="C21" s="53">
        <v>44790</v>
      </c>
      <c r="D21" s="53" t="s">
        <v>90</v>
      </c>
      <c r="E21" s="10">
        <v>450000000</v>
      </c>
      <c r="F21" s="11">
        <v>500000000</v>
      </c>
      <c r="G21" s="40">
        <f>F21-E21</f>
        <v>50000000</v>
      </c>
      <c r="H21" s="10">
        <v>450000000</v>
      </c>
      <c r="I21" s="11">
        <v>500000000</v>
      </c>
      <c r="J21" s="40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208</v>
      </c>
      <c r="B22" s="52" t="s">
        <v>211</v>
      </c>
      <c r="C22" s="53">
        <v>45953</v>
      </c>
      <c r="D22" s="53" t="s">
        <v>90</v>
      </c>
      <c r="E22" s="10">
        <v>300000000</v>
      </c>
      <c r="F22" s="11">
        <v>500000000</v>
      </c>
      <c r="G22" s="40">
        <f t="shared" si="3"/>
        <v>200000000</v>
      </c>
      <c r="H22" s="10">
        <v>300000000</v>
      </c>
      <c r="I22" s="11">
        <v>500000000</v>
      </c>
      <c r="J22" s="40">
        <f t="shared" ref="J22:J34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215</v>
      </c>
      <c r="B23" s="52" t="s">
        <v>216</v>
      </c>
      <c r="C23" s="53">
        <v>46043</v>
      </c>
      <c r="D23" s="53" t="s">
        <v>90</v>
      </c>
      <c r="E23" s="10">
        <v>300000000</v>
      </c>
      <c r="F23" s="11">
        <v>300000000</v>
      </c>
      <c r="G23" s="40">
        <f t="shared" si="3"/>
        <v>0</v>
      </c>
      <c r="H23" s="10">
        <v>300000000</v>
      </c>
      <c r="I23" s="11">
        <v>300000000</v>
      </c>
      <c r="J23" s="40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218</v>
      </c>
      <c r="B24" s="52" t="s">
        <v>219</v>
      </c>
      <c r="C24" s="53">
        <v>45362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223</v>
      </c>
      <c r="B25" s="52" t="s">
        <v>222</v>
      </c>
      <c r="C25" s="53">
        <v>46199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231</v>
      </c>
      <c r="B26" s="52" t="s">
        <v>234</v>
      </c>
      <c r="C26" s="53">
        <v>47388</v>
      </c>
      <c r="D26" s="53" t="s">
        <v>90</v>
      </c>
      <c r="E26" s="10">
        <v>250000000</v>
      </c>
      <c r="F26" s="11">
        <v>250000000</v>
      </c>
      <c r="G26" s="40">
        <f t="shared" si="3"/>
        <v>0</v>
      </c>
      <c r="H26" s="10">
        <v>250000000</v>
      </c>
      <c r="I26" s="11">
        <v>250000000</v>
      </c>
      <c r="J26" s="40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241</v>
      </c>
      <c r="B27" s="52" t="s">
        <v>242</v>
      </c>
      <c r="C27" s="53">
        <v>45700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252</v>
      </c>
      <c r="B28" s="52" t="s">
        <v>253</v>
      </c>
      <c r="C28" s="53">
        <v>45163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258</v>
      </c>
      <c r="B29" s="52" t="s">
        <v>257</v>
      </c>
      <c r="C29" s="53">
        <v>45600</v>
      </c>
      <c r="D29" s="53" t="s">
        <v>90</v>
      </c>
      <c r="E29" s="10">
        <v>500000000</v>
      </c>
      <c r="F29" s="11">
        <v>600000000</v>
      </c>
      <c r="G29" s="40">
        <f t="shared" si="3"/>
        <v>100000000</v>
      </c>
      <c r="H29" s="10">
        <v>500000000</v>
      </c>
      <c r="I29" s="11">
        <v>600000000</v>
      </c>
      <c r="J29" s="40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261</v>
      </c>
      <c r="B30" s="52" t="s">
        <v>263</v>
      </c>
      <c r="C30" s="53">
        <v>46042</v>
      </c>
      <c r="D30" s="53" t="s">
        <v>90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262</v>
      </c>
      <c r="B31" s="52" t="s">
        <v>266</v>
      </c>
      <c r="C31" s="53">
        <v>45313</v>
      </c>
      <c r="D31" s="138" t="s">
        <v>90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53"/>
      <c r="D32" s="131"/>
      <c r="E32" s="11"/>
      <c r="F32" s="11"/>
      <c r="G32" s="82"/>
      <c r="H32" s="11"/>
      <c r="I32" s="11"/>
      <c r="J32" s="82"/>
      <c r="K32" s="15"/>
      <c r="L32" s="70"/>
      <c r="M32" s="71"/>
    </row>
    <row r="33" spans="1:13" ht="15.75" thickBot="1" x14ac:dyDescent="0.3">
      <c r="A33" s="110" t="s">
        <v>264</v>
      </c>
      <c r="B33" s="110"/>
      <c r="C33" s="115"/>
      <c r="D33" s="133"/>
      <c r="E33" s="132"/>
      <c r="F33" s="115"/>
      <c r="G33" s="133"/>
      <c r="H33" s="132"/>
      <c r="I33" s="115"/>
      <c r="J33" s="133"/>
      <c r="K33" s="142"/>
      <c r="L33" s="125"/>
      <c r="M33" s="143"/>
    </row>
    <row r="34" spans="1:13" x14ac:dyDescent="0.25">
      <c r="A34" s="113" t="s">
        <v>265</v>
      </c>
      <c r="B34" s="113" t="s">
        <v>277</v>
      </c>
      <c r="C34" s="116">
        <v>44547</v>
      </c>
      <c r="D34" s="53" t="s">
        <v>90</v>
      </c>
      <c r="E34" s="77">
        <v>1000000000</v>
      </c>
      <c r="F34" s="78">
        <v>1000000000</v>
      </c>
      <c r="G34" s="40">
        <f>E34-F34</f>
        <v>0</v>
      </c>
      <c r="H34" s="77">
        <v>1000000000</v>
      </c>
      <c r="I34" s="78">
        <v>1000000000</v>
      </c>
      <c r="J34" s="40">
        <f>H34-I34</f>
        <v>0</v>
      </c>
      <c r="K34" s="66">
        <f>E34-H34</f>
        <v>0</v>
      </c>
      <c r="L34" s="15">
        <f>F34-I34</f>
        <v>0</v>
      </c>
      <c r="M34" s="16">
        <f>G34-J34</f>
        <v>0</v>
      </c>
    </row>
    <row r="35" spans="1:13" x14ac:dyDescent="0.25">
      <c r="A35" s="52" t="s">
        <v>278</v>
      </c>
      <c r="B35" s="52" t="s">
        <v>280</v>
      </c>
      <c r="C35" s="53">
        <v>44792</v>
      </c>
      <c r="D35" s="53" t="s">
        <v>90</v>
      </c>
      <c r="E35" s="10">
        <v>500000000</v>
      </c>
      <c r="F35" s="11">
        <v>500000000</v>
      </c>
      <c r="G35" s="40">
        <v>0</v>
      </c>
      <c r="H35" s="10">
        <v>500000000</v>
      </c>
      <c r="I35" s="11">
        <v>500000000</v>
      </c>
      <c r="J35" s="40">
        <v>0</v>
      </c>
      <c r="K35" s="14">
        <f t="shared" ref="K35:M36" si="7">E35-H35</f>
        <v>0</v>
      </c>
      <c r="L35" s="15">
        <f t="shared" si="7"/>
        <v>0</v>
      </c>
      <c r="M35" s="16">
        <f t="shared" si="7"/>
        <v>0</v>
      </c>
    </row>
    <row r="36" spans="1:13" ht="15.75" thickBot="1" x14ac:dyDescent="0.3">
      <c r="A36" s="52" t="s">
        <v>279</v>
      </c>
      <c r="B36" s="52" t="s">
        <v>281</v>
      </c>
      <c r="C36" s="53">
        <v>44530</v>
      </c>
      <c r="D36" s="53" t="s">
        <v>90</v>
      </c>
      <c r="E36" s="10">
        <v>500000000</v>
      </c>
      <c r="F36" s="11">
        <v>500000000</v>
      </c>
      <c r="G36" s="40">
        <v>0</v>
      </c>
      <c r="H36" s="10">
        <v>500000000</v>
      </c>
      <c r="I36" s="11">
        <v>500000000</v>
      </c>
      <c r="J36" s="40"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</row>
    <row r="38" spans="1:13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8">F38-E38</f>
        <v>0</v>
      </c>
      <c r="H38" s="124">
        <v>100000000</v>
      </c>
      <c r="I38" s="78">
        <v>100000000</v>
      </c>
      <c r="J38" s="79">
        <f t="shared" ref="J38:J39" si="9">I38-H38</f>
        <v>0</v>
      </c>
      <c r="K38" s="66">
        <f t="shared" ref="K38:M40" si="10">E38-H38</f>
        <v>0</v>
      </c>
      <c r="L38" s="15">
        <f t="shared" si="10"/>
        <v>0</v>
      </c>
      <c r="M38" s="68">
        <f t="shared" si="10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8"/>
        <v>0</v>
      </c>
      <c r="H39" s="20">
        <v>200000000</v>
      </c>
      <c r="I39" s="11">
        <v>200000000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55101000000</v>
      </c>
      <c r="F41" s="58">
        <f t="shared" ref="F41:M41" si="11">SUM(F4:F40)</f>
        <v>57600000000</v>
      </c>
      <c r="G41" s="59">
        <f t="shared" si="11"/>
        <v>2499000000</v>
      </c>
      <c r="H41" s="57">
        <f t="shared" si="11"/>
        <v>50410000000</v>
      </c>
      <c r="I41" s="58">
        <f t="shared" si="11"/>
        <v>51803000000</v>
      </c>
      <c r="J41" s="59">
        <f t="shared" si="11"/>
        <v>1393000000</v>
      </c>
      <c r="K41" s="60">
        <f t="shared" si="11"/>
        <v>4691000000</v>
      </c>
      <c r="L41" s="61">
        <f t="shared" si="11"/>
        <v>5797000000</v>
      </c>
      <c r="M41" s="93">
        <f t="shared" si="11"/>
        <v>1106000000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workbookViewId="0">
      <selection activeCell="D45" sqref="D45"/>
    </sheetView>
  </sheetViews>
  <sheetFormatPr baseColWidth="10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112"/>
      <c r="E1" s="144" t="s">
        <v>260</v>
      </c>
      <c r="F1" s="145"/>
      <c r="G1" s="146"/>
      <c r="H1" s="144" t="s">
        <v>259</v>
      </c>
      <c r="I1" s="145"/>
      <c r="J1" s="146"/>
      <c r="K1" s="147" t="s">
        <v>75</v>
      </c>
      <c r="L1" s="148"/>
      <c r="M1" s="149"/>
    </row>
    <row r="2" spans="1:14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27" t="s">
        <v>68</v>
      </c>
      <c r="I2" s="119" t="s">
        <v>78</v>
      </c>
      <c r="J2" s="128" t="s">
        <v>76</v>
      </c>
      <c r="K2" s="135" t="s">
        <v>68</v>
      </c>
      <c r="L2" s="129" t="s">
        <v>78</v>
      </c>
      <c r="M2" s="134" t="s">
        <v>76</v>
      </c>
    </row>
    <row r="3" spans="1:14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37"/>
      <c r="I3" s="107"/>
      <c r="J3" s="106"/>
      <c r="K3" s="136"/>
      <c r="L3" s="125"/>
      <c r="M3" s="125"/>
      <c r="N3" s="92"/>
    </row>
    <row r="4" spans="1:14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130">
        <v>1000000000</v>
      </c>
      <c r="I4" s="78">
        <v>1000000000</v>
      </c>
      <c r="J4" s="79">
        <f t="shared" ref="J4:J15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C17" s="99"/>
      <c r="D17" s="121"/>
      <c r="E17" s="10"/>
      <c r="F17" s="11"/>
      <c r="G17" s="12"/>
      <c r="H17" s="10"/>
      <c r="I17" s="11"/>
      <c r="J17" s="82"/>
      <c r="K17" s="14"/>
      <c r="L17" s="15"/>
      <c r="M17" s="71"/>
    </row>
    <row r="18" spans="1:14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32"/>
      <c r="I18" s="122"/>
      <c r="J18" s="122"/>
      <c r="K18" s="132"/>
      <c r="L18" s="126"/>
      <c r="M18" s="106"/>
      <c r="N18" s="92"/>
    </row>
    <row r="19" spans="1:14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49000000</v>
      </c>
      <c r="F19" s="78">
        <v>150000000</v>
      </c>
      <c r="G19" s="40">
        <f t="shared" ref="G19:G33" si="3">F19-E19</f>
        <v>101000000</v>
      </c>
      <c r="H19" s="77">
        <v>150000000</v>
      </c>
      <c r="I19" s="11">
        <v>150000000</v>
      </c>
      <c r="J19" s="40">
        <f t="shared" ref="J19:J21" si="4">I19-H19</f>
        <v>0</v>
      </c>
      <c r="K19" s="14">
        <f t="shared" ref="K19:M32" si="5">E19-H19</f>
        <v>-101000000</v>
      </c>
      <c r="L19" s="67">
        <f t="shared" si="5"/>
        <v>0</v>
      </c>
      <c r="M19" s="68">
        <f t="shared" si="5"/>
        <v>101000000</v>
      </c>
    </row>
    <row r="20" spans="1:14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40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  <c r="N34" s="92"/>
    </row>
    <row r="35" spans="1:14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42"/>
      <c r="I35" s="122"/>
      <c r="J35" s="141"/>
      <c r="K35" s="142"/>
      <c r="L35" s="125"/>
      <c r="M35" s="143"/>
    </row>
    <row r="36" spans="1:14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0</v>
      </c>
      <c r="I36" s="11">
        <v>0</v>
      </c>
      <c r="J36" s="59">
        <f>H36-I36</f>
        <v>0</v>
      </c>
      <c r="K36" s="60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  <c r="N37" s="92"/>
    </row>
    <row r="38" spans="1:14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12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4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47807000000</v>
      </c>
      <c r="F41" s="58">
        <f t="shared" si="10"/>
        <v>50816000000</v>
      </c>
      <c r="G41" s="59">
        <f t="shared" si="10"/>
        <v>3009000000</v>
      </c>
      <c r="H41" s="57">
        <f t="shared" si="10"/>
        <v>46458000000</v>
      </c>
      <c r="I41" s="58">
        <f t="shared" si="10"/>
        <v>49366000000</v>
      </c>
      <c r="J41" s="59">
        <f t="shared" si="10"/>
        <v>2908000000</v>
      </c>
      <c r="K41" s="60">
        <f t="shared" si="10"/>
        <v>1349000000</v>
      </c>
      <c r="L41" s="61">
        <f t="shared" si="10"/>
        <v>1450000000</v>
      </c>
      <c r="M41" s="93">
        <f t="shared" si="10"/>
        <v>101000000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259</v>
      </c>
      <c r="F1" s="145"/>
      <c r="G1" s="146"/>
      <c r="H1" s="153" t="s">
        <v>256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0</v>
      </c>
      <c r="F7" s="11">
        <v>0</v>
      </c>
      <c r="G7" s="12">
        <f t="shared" si="0"/>
        <v>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0</v>
      </c>
      <c r="F8" s="11">
        <v>0</v>
      </c>
      <c r="G8" s="12">
        <f t="shared" si="0"/>
        <v>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53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53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C19" s="99"/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500000000</v>
      </c>
      <c r="I33" s="11">
        <v>600000000</v>
      </c>
      <c r="J33" s="40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46458000000</v>
      </c>
      <c r="F38" s="58">
        <f>SUM(F4:F37)</f>
        <v>49366000000</v>
      </c>
      <c r="G38" s="59">
        <f>SUM(G4:G37)</f>
        <v>2908000000</v>
      </c>
      <c r="H38" s="57">
        <f t="shared" ref="H38:M38" si="10">SUM(H4:H37)</f>
        <v>47598000000</v>
      </c>
      <c r="I38" s="58">
        <f t="shared" si="10"/>
        <v>51928000000</v>
      </c>
      <c r="J38" s="59">
        <f t="shared" si="10"/>
        <v>4330000000</v>
      </c>
      <c r="K38" s="60">
        <f t="shared" si="10"/>
        <v>-1140000000</v>
      </c>
      <c r="L38" s="61">
        <f t="shared" si="10"/>
        <v>-2562000000</v>
      </c>
      <c r="M38" s="93">
        <f t="shared" si="10"/>
        <v>-1422000000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256</v>
      </c>
      <c r="F1" s="145"/>
      <c r="G1" s="146"/>
      <c r="H1" s="153" t="s">
        <v>255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0</v>
      </c>
      <c r="I33" s="11">
        <v>0</v>
      </c>
      <c r="J33" s="40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47598000000</v>
      </c>
      <c r="F38" s="58">
        <f>SUM(F4:F37)</f>
        <v>51928000000</v>
      </c>
      <c r="G38" s="59">
        <f>SUM(G4:G37)</f>
        <v>4330000000</v>
      </c>
      <c r="H38" s="57">
        <f t="shared" ref="H38:M38" si="11">SUM(H4:H37)</f>
        <v>47506000000</v>
      </c>
      <c r="I38" s="58">
        <f t="shared" si="11"/>
        <v>51328000000</v>
      </c>
      <c r="J38" s="59">
        <f t="shared" si="11"/>
        <v>3822000000</v>
      </c>
      <c r="K38" s="60">
        <f t="shared" si="11"/>
        <v>92000000</v>
      </c>
      <c r="L38" s="61">
        <f t="shared" si="11"/>
        <v>600000000</v>
      </c>
      <c r="M38" s="93">
        <f t="shared" si="11"/>
        <v>508000000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255</v>
      </c>
      <c r="F1" s="145"/>
      <c r="G1" s="146"/>
      <c r="H1" s="144" t="s">
        <v>254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0</v>
      </c>
      <c r="F22" s="11">
        <v>0</v>
      </c>
      <c r="G22" s="40">
        <v>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>SUM(E4:E38)</f>
        <v>47506000000</v>
      </c>
      <c r="F39" s="58">
        <f>SUM(F4:F38)</f>
        <v>51328000000</v>
      </c>
      <c r="G39" s="59">
        <f>SUM(G4:G38)</f>
        <v>3822000000</v>
      </c>
      <c r="H39" s="57">
        <f t="shared" ref="H39:J39" si="10">SUM(H4:H38)</f>
        <v>48425000000</v>
      </c>
      <c r="I39" s="58">
        <f t="shared" si="10"/>
        <v>52262000000</v>
      </c>
      <c r="J39" s="59">
        <f t="shared" si="10"/>
        <v>3837000000</v>
      </c>
      <c r="K39" s="60">
        <f t="shared" ref="K39:M39" si="11">SUM(K4:K38)</f>
        <v>-919000000</v>
      </c>
      <c r="L39" s="61">
        <f t="shared" si="11"/>
        <v>-934000000</v>
      </c>
      <c r="M39" s="93">
        <f t="shared" si="11"/>
        <v>-15000000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254</v>
      </c>
      <c r="F1" s="145"/>
      <c r="G1" s="146"/>
      <c r="H1" s="153" t="s">
        <v>251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1402000000</v>
      </c>
      <c r="F7" s="11">
        <v>2434000000</v>
      </c>
      <c r="G7" s="12">
        <f t="shared" si="0"/>
        <v>1032000000</v>
      </c>
      <c r="H7" s="85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128000000</v>
      </c>
      <c r="F8" s="11">
        <v>128000000</v>
      </c>
      <c r="G8" s="12">
        <f t="shared" si="0"/>
        <v>0</v>
      </c>
      <c r="H8" s="85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48425000000</v>
      </c>
      <c r="F39" s="58">
        <f t="shared" si="10"/>
        <v>52262000000</v>
      </c>
      <c r="G39" s="59">
        <f t="shared" si="10"/>
        <v>3837000000</v>
      </c>
      <c r="H39" s="57">
        <f t="shared" ref="H39" si="11">SUM(H4:H38)</f>
        <v>50546000000</v>
      </c>
      <c r="I39" s="58">
        <f t="shared" ref="I39" si="12">SUM(I4:I38)</f>
        <v>55060000000</v>
      </c>
      <c r="J39" s="59">
        <f t="shared" ref="J39" si="13">SUM(J4:J38)</f>
        <v>4514000000</v>
      </c>
      <c r="K39" s="60">
        <f t="shared" si="10"/>
        <v>-2121000000</v>
      </c>
      <c r="L39" s="61">
        <f t="shared" si="10"/>
        <v>-2798000000</v>
      </c>
      <c r="M39" s="93">
        <f t="shared" si="10"/>
        <v>-677000000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251</v>
      </c>
      <c r="F1" s="145"/>
      <c r="G1" s="146"/>
      <c r="H1" s="153" t="s">
        <v>250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3423000000</v>
      </c>
      <c r="F7" s="11">
        <v>5125000000</v>
      </c>
      <c r="G7" s="12">
        <f t="shared" si="0"/>
        <v>1702000000</v>
      </c>
      <c r="H7" s="85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550000000-12000000-303000000-7000000</f>
        <v>228000000</v>
      </c>
      <c r="F8" s="11">
        <v>235000000</v>
      </c>
      <c r="G8" s="12">
        <f t="shared" si="0"/>
        <v>7000000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0</v>
      </c>
      <c r="I33" s="11">
        <v>0</v>
      </c>
      <c r="J33" s="40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50546000000</v>
      </c>
      <c r="F39" s="58">
        <f t="shared" si="10"/>
        <v>55060000000</v>
      </c>
      <c r="G39" s="59">
        <f t="shared" si="10"/>
        <v>4514000000</v>
      </c>
      <c r="H39" s="57">
        <f t="shared" si="10"/>
        <v>50549000000</v>
      </c>
      <c r="I39" s="58">
        <f t="shared" si="10"/>
        <v>54875000000</v>
      </c>
      <c r="J39" s="59">
        <f t="shared" si="10"/>
        <v>4326000000</v>
      </c>
      <c r="K39" s="60">
        <f t="shared" si="10"/>
        <v>-3000000</v>
      </c>
      <c r="L39" s="61">
        <f t="shared" si="10"/>
        <v>185000000</v>
      </c>
      <c r="M39" s="93">
        <f t="shared" si="10"/>
        <v>188000000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250</v>
      </c>
      <c r="F1" s="145"/>
      <c r="G1" s="146"/>
      <c r="H1" s="153" t="s">
        <v>249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2" si="2">F21-E21</f>
        <v>0</v>
      </c>
      <c r="H21" s="10">
        <v>150000000</v>
      </c>
      <c r="I21" s="11">
        <v>150000000</v>
      </c>
      <c r="J21" s="40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500000000</v>
      </c>
      <c r="F22" s="11">
        <v>500000000</v>
      </c>
      <c r="G22" s="40">
        <f t="shared" si="2"/>
        <v>0</v>
      </c>
      <c r="H22" s="10">
        <v>500000000</v>
      </c>
      <c r="I22" s="11">
        <v>500000000</v>
      </c>
      <c r="J22" s="40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2"/>
        <v>0</v>
      </c>
      <c r="H23" s="10">
        <v>500000000</v>
      </c>
      <c r="I23" s="11">
        <v>500000000</v>
      </c>
      <c r="J23" s="40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2"/>
        <v>0</v>
      </c>
      <c r="H24" s="10">
        <v>325000000</v>
      </c>
      <c r="I24" s="11">
        <v>325000000</v>
      </c>
      <c r="J24" s="40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2"/>
        <v>200000000</v>
      </c>
      <c r="H26" s="10">
        <v>300000000</v>
      </c>
      <c r="I26" s="11">
        <v>500000000</v>
      </c>
      <c r="J26" s="40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2"/>
        <v>0</v>
      </c>
      <c r="H27" s="10">
        <v>300000000</v>
      </c>
      <c r="I27" s="11">
        <v>300000000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2"/>
        <v>200000000</v>
      </c>
      <c r="H28" s="10">
        <v>300000000</v>
      </c>
      <c r="I28" s="11">
        <v>500000000</v>
      </c>
      <c r="J28" s="40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2"/>
        <v>200000000</v>
      </c>
      <c r="H29" s="10">
        <v>300000000</v>
      </c>
      <c r="I29" s="11">
        <v>500000000</v>
      </c>
      <c r="J29" s="40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2"/>
        <v>700000000</v>
      </c>
      <c r="H30" s="10">
        <v>300000000</v>
      </c>
      <c r="I30" s="11">
        <v>1000000000</v>
      </c>
      <c r="J30" s="40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2"/>
        <v>0</v>
      </c>
      <c r="H31" s="10">
        <v>250000000</v>
      </c>
      <c r="I31" s="11">
        <v>250000000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96"/>
      <c r="B33" s="52"/>
      <c r="C33" s="53"/>
      <c r="D33" s="53"/>
      <c r="E33" s="10"/>
      <c r="F33" s="11"/>
      <c r="G33" s="40"/>
      <c r="H33" s="10"/>
      <c r="I33" s="11"/>
      <c r="J33" s="40"/>
      <c r="K33" s="14"/>
      <c r="L33" s="15"/>
      <c r="M33" s="16"/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J38" si="6">SUM(E4:E37)</f>
        <v>50549000000</v>
      </c>
      <c r="F38" s="58">
        <f t="shared" si="6"/>
        <v>54875000000</v>
      </c>
      <c r="G38" s="59">
        <f t="shared" si="6"/>
        <v>4326000000</v>
      </c>
      <c r="H38" s="57">
        <f t="shared" si="6"/>
        <v>50549000000</v>
      </c>
      <c r="I38" s="58">
        <f t="shared" si="6"/>
        <v>54875000000</v>
      </c>
      <c r="J38" s="59">
        <f t="shared" si="6"/>
        <v>4326000000</v>
      </c>
      <c r="K38" s="60">
        <f t="shared" ref="K38:M38" si="7">SUM(K4:K37)</f>
        <v>0</v>
      </c>
      <c r="L38" s="61">
        <f t="shared" si="7"/>
        <v>0</v>
      </c>
      <c r="M38" s="93">
        <f t="shared" si="7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249</v>
      </c>
      <c r="F1" s="145"/>
      <c r="G1" s="146"/>
      <c r="H1" s="153" t="s">
        <v>248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248</v>
      </c>
      <c r="F1" s="145"/>
      <c r="G1" s="146"/>
      <c r="H1" s="153" t="s">
        <v>245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245</v>
      </c>
      <c r="F1" s="145"/>
      <c r="G1" s="146"/>
      <c r="H1" s="153" t="s">
        <v>243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07010-CC38-4777-A28A-4A77FA48616C}">
  <dimension ref="A1:M42"/>
  <sheetViews>
    <sheetView workbookViewId="0">
      <selection activeCell="I12" sqref="I12"/>
    </sheetView>
  </sheetViews>
  <sheetFormatPr baseColWidth="10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276</v>
      </c>
      <c r="F1" s="145"/>
      <c r="G1" s="146"/>
      <c r="H1" s="144" t="s">
        <v>275</v>
      </c>
      <c r="I1" s="145"/>
      <c r="J1" s="146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5167000000</v>
      </c>
      <c r="F7" s="11">
        <v>5500000000</v>
      </c>
      <c r="G7" s="12">
        <f t="shared" si="0"/>
        <v>333000000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-2500000000</v>
      </c>
      <c r="M7" s="16">
        <f t="shared" si="2"/>
        <v>-2500000000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93000000</v>
      </c>
      <c r="F8" s="11">
        <v>203000000</v>
      </c>
      <c r="G8" s="12">
        <f t="shared" si="0"/>
        <v>110000000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0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29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231</v>
      </c>
      <c r="B25" s="52" t="s">
        <v>234</v>
      </c>
      <c r="C25" s="53">
        <v>47388</v>
      </c>
      <c r="D25" s="53" t="s">
        <v>90</v>
      </c>
      <c r="E25" s="10">
        <v>250000000</v>
      </c>
      <c r="F25" s="11">
        <v>250000000</v>
      </c>
      <c r="G25" s="40">
        <f t="shared" si="3"/>
        <v>0</v>
      </c>
      <c r="H25" s="10">
        <v>250000000</v>
      </c>
      <c r="I25" s="11">
        <v>250000000</v>
      </c>
      <c r="J25" s="40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241</v>
      </c>
      <c r="B26" s="52" t="s">
        <v>242</v>
      </c>
      <c r="C26" s="53">
        <v>45700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252</v>
      </c>
      <c r="B27" s="52" t="s">
        <v>253</v>
      </c>
      <c r="C27" s="53">
        <v>45163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258</v>
      </c>
      <c r="B28" s="52" t="s">
        <v>257</v>
      </c>
      <c r="C28" s="53">
        <v>45600</v>
      </c>
      <c r="D28" s="53" t="s">
        <v>90</v>
      </c>
      <c r="E28" s="10">
        <v>500000000</v>
      </c>
      <c r="F28" s="11">
        <v>600000000</v>
      </c>
      <c r="G28" s="40">
        <f t="shared" si="3"/>
        <v>100000000</v>
      </c>
      <c r="H28" s="10">
        <v>500000000</v>
      </c>
      <c r="I28" s="11">
        <v>600000000</v>
      </c>
      <c r="J28" s="40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261</v>
      </c>
      <c r="B29" s="52" t="s">
        <v>263</v>
      </c>
      <c r="C29" s="53">
        <v>46042</v>
      </c>
      <c r="D29" s="53" t="s">
        <v>90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262</v>
      </c>
      <c r="B30" s="52" t="s">
        <v>266</v>
      </c>
      <c r="C30" s="53">
        <v>45313</v>
      </c>
      <c r="D30" s="138" t="s">
        <v>90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A31" s="52"/>
      <c r="B31" s="52"/>
      <c r="C31" s="53"/>
      <c r="D31" s="131"/>
      <c r="E31" s="11"/>
      <c r="F31" s="11"/>
      <c r="G31" s="82"/>
      <c r="H31" s="11"/>
      <c r="I31" s="11"/>
      <c r="J31" s="82"/>
      <c r="K31" s="15"/>
      <c r="L31" s="70"/>
      <c r="M31" s="71"/>
    </row>
    <row r="32" spans="1:13" ht="15.75" thickBot="1" x14ac:dyDescent="0.3">
      <c r="A32" s="110" t="s">
        <v>264</v>
      </c>
      <c r="B32" s="110"/>
      <c r="C32" s="115"/>
      <c r="D32" s="133"/>
      <c r="E32" s="132"/>
      <c r="F32" s="115"/>
      <c r="G32" s="133"/>
      <c r="H32" s="132"/>
      <c r="I32" s="115"/>
      <c r="J32" s="133"/>
      <c r="K32" s="142"/>
      <c r="L32" s="125"/>
      <c r="M32" s="143"/>
    </row>
    <row r="33" spans="1:13" x14ac:dyDescent="0.25">
      <c r="A33" s="113" t="s">
        <v>265</v>
      </c>
      <c r="B33" s="113" t="s">
        <v>277</v>
      </c>
      <c r="C33" s="116">
        <v>44547</v>
      </c>
      <c r="D33" s="53" t="s">
        <v>90</v>
      </c>
      <c r="E33" s="77">
        <v>1000000000</v>
      </c>
      <c r="F33" s="78">
        <v>1000000000</v>
      </c>
      <c r="G33" s="40">
        <f>E33-F33</f>
        <v>0</v>
      </c>
      <c r="H33" s="77">
        <v>1000000000</v>
      </c>
      <c r="I33" s="78">
        <v>1000000000</v>
      </c>
      <c r="J33" s="40">
        <f>H33-I33</f>
        <v>0</v>
      </c>
      <c r="K33" s="66">
        <f>E33-H33</f>
        <v>0</v>
      </c>
      <c r="L33" s="15">
        <f>F33-I33</f>
        <v>0</v>
      </c>
      <c r="M33" s="16">
        <f>G33-J33</f>
        <v>0</v>
      </c>
    </row>
    <row r="34" spans="1:13" x14ac:dyDescent="0.25">
      <c r="A34" s="52" t="s">
        <v>278</v>
      </c>
      <c r="B34" s="52" t="s">
        <v>280</v>
      </c>
      <c r="C34" s="53">
        <v>44792</v>
      </c>
      <c r="D34" s="53" t="s">
        <v>90</v>
      </c>
      <c r="E34" s="10">
        <v>500000000</v>
      </c>
      <c r="F34" s="11">
        <v>500000000</v>
      </c>
      <c r="G34" s="40">
        <v>0</v>
      </c>
      <c r="H34" s="10">
        <v>0</v>
      </c>
      <c r="I34" s="11">
        <v>0</v>
      </c>
      <c r="J34" s="40">
        <v>0</v>
      </c>
      <c r="K34" s="14">
        <f t="shared" ref="K34:K35" si="7">E34-H34</f>
        <v>500000000</v>
      </c>
      <c r="L34" s="15">
        <f t="shared" ref="L34:L35" si="8">F34-I34</f>
        <v>500000000</v>
      </c>
      <c r="M34" s="16">
        <f t="shared" ref="M34:M35" si="9">G34-J34</f>
        <v>0</v>
      </c>
    </row>
    <row r="35" spans="1:13" ht="15.75" thickBot="1" x14ac:dyDescent="0.3">
      <c r="A35" s="52" t="s">
        <v>279</v>
      </c>
      <c r="B35" s="52" t="s">
        <v>281</v>
      </c>
      <c r="C35" s="53">
        <v>44530</v>
      </c>
      <c r="D35" s="53" t="s">
        <v>90</v>
      </c>
      <c r="E35" s="10">
        <v>500000000</v>
      </c>
      <c r="F35" s="11">
        <v>500000000</v>
      </c>
      <c r="G35" s="40">
        <v>0</v>
      </c>
      <c r="H35" s="10">
        <v>0</v>
      </c>
      <c r="I35" s="11">
        <v>0</v>
      </c>
      <c r="J35" s="40">
        <v>0</v>
      </c>
      <c r="K35" s="14">
        <f t="shared" si="7"/>
        <v>500000000</v>
      </c>
      <c r="L35" s="15">
        <f t="shared" si="8"/>
        <v>500000000</v>
      </c>
      <c r="M35" s="16">
        <f t="shared" si="9"/>
        <v>0</v>
      </c>
    </row>
    <row r="36" spans="1:13" ht="15.75" thickBot="1" x14ac:dyDescent="0.3">
      <c r="A36" s="110" t="s">
        <v>71</v>
      </c>
      <c r="B36" s="110"/>
      <c r="C36" s="115"/>
      <c r="D36" s="133"/>
      <c r="E36" s="132"/>
      <c r="F36" s="122"/>
      <c r="G36" s="133"/>
      <c r="H36" s="132"/>
      <c r="I36" s="122"/>
      <c r="J36" s="133"/>
      <c r="K36" s="132"/>
      <c r="L36" s="125"/>
      <c r="M36" s="143"/>
    </row>
    <row r="37" spans="1:13" x14ac:dyDescent="0.25">
      <c r="A37" s="111" t="s">
        <v>179</v>
      </c>
      <c r="B37" s="113" t="s">
        <v>180</v>
      </c>
      <c r="C37" s="88" t="s">
        <v>69</v>
      </c>
      <c r="D37" s="123" t="s">
        <v>90</v>
      </c>
      <c r="E37" s="124">
        <v>100000000</v>
      </c>
      <c r="F37" s="78">
        <v>100000000</v>
      </c>
      <c r="G37" s="79">
        <f t="shared" ref="G37:G38" si="10">F37-E37</f>
        <v>0</v>
      </c>
      <c r="H37" s="124">
        <v>100000000</v>
      </c>
      <c r="I37" s="78">
        <v>100000000</v>
      </c>
      <c r="J37" s="79">
        <f t="shared" ref="J37:J38" si="11">I37-H37</f>
        <v>0</v>
      </c>
      <c r="K37" s="66">
        <f t="shared" ref="K37:M39" si="12">E37-H37</f>
        <v>0</v>
      </c>
      <c r="L37" s="15">
        <f t="shared" si="12"/>
        <v>0</v>
      </c>
      <c r="M37" s="68">
        <f t="shared" si="12"/>
        <v>0</v>
      </c>
    </row>
    <row r="38" spans="1:13" x14ac:dyDescent="0.25">
      <c r="A38" s="96" t="s">
        <v>198</v>
      </c>
      <c r="B38" s="52" t="s">
        <v>199</v>
      </c>
      <c r="C38" s="28" t="s">
        <v>69</v>
      </c>
      <c r="D38" s="28" t="s">
        <v>90</v>
      </c>
      <c r="E38" s="20">
        <v>200000000</v>
      </c>
      <c r="F38" s="11">
        <v>200000000</v>
      </c>
      <c r="G38" s="12">
        <f t="shared" si="10"/>
        <v>0</v>
      </c>
      <c r="H38" s="20">
        <v>200000000</v>
      </c>
      <c r="I38" s="11">
        <v>200000000</v>
      </c>
      <c r="J38" s="12">
        <f t="shared" si="11"/>
        <v>0</v>
      </c>
      <c r="K38" s="14">
        <f t="shared" si="12"/>
        <v>0</v>
      </c>
      <c r="L38" s="15">
        <f t="shared" si="12"/>
        <v>0</v>
      </c>
      <c r="M38" s="16">
        <f t="shared" si="12"/>
        <v>0</v>
      </c>
    </row>
    <row r="39" spans="1:13" ht="15.75" thickBot="1" x14ac:dyDescent="0.3">
      <c r="A39" s="96" t="s">
        <v>209</v>
      </c>
      <c r="B39" s="52" t="s">
        <v>210</v>
      </c>
      <c r="C39" s="28" t="s">
        <v>69</v>
      </c>
      <c r="D39" s="28" t="s">
        <v>90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2"/>
        <v>0</v>
      </c>
      <c r="L39" s="15">
        <f t="shared" si="12"/>
        <v>0</v>
      </c>
      <c r="M39" s="16">
        <f t="shared" si="12"/>
        <v>0</v>
      </c>
    </row>
    <row r="40" spans="1:13" ht="15.75" thickBot="1" x14ac:dyDescent="0.3">
      <c r="A40" s="54" t="s">
        <v>1</v>
      </c>
      <c r="B40" s="55"/>
      <c r="C40" s="56"/>
      <c r="D40" s="56"/>
      <c r="E40" s="57">
        <f>SUM(E4:E39)</f>
        <v>50410000000</v>
      </c>
      <c r="F40" s="58">
        <f t="shared" ref="F40:M40" si="13">SUM(F4:F39)</f>
        <v>51803000000</v>
      </c>
      <c r="G40" s="59">
        <f t="shared" si="13"/>
        <v>1393000000</v>
      </c>
      <c r="H40" s="57">
        <f t="shared" si="13"/>
        <v>49410000000</v>
      </c>
      <c r="I40" s="58">
        <f t="shared" si="13"/>
        <v>53303000000</v>
      </c>
      <c r="J40" s="59">
        <f t="shared" si="13"/>
        <v>3893000000</v>
      </c>
      <c r="K40" s="60">
        <f t="shared" si="13"/>
        <v>1000000000</v>
      </c>
      <c r="L40" s="61">
        <f t="shared" si="13"/>
        <v>-1500000000</v>
      </c>
      <c r="M40" s="93">
        <f t="shared" si="13"/>
        <v>-2500000000</v>
      </c>
    </row>
    <row r="41" spans="1:13" x14ac:dyDescent="0.25">
      <c r="A41" s="52" t="s">
        <v>77</v>
      </c>
      <c r="B41" s="52"/>
      <c r="C41" s="53"/>
      <c r="D41" s="53"/>
      <c r="E41" s="51"/>
      <c r="F41" s="50"/>
      <c r="G41" s="51"/>
    </row>
    <row r="42" spans="1:13" x14ac:dyDescent="0.25">
      <c r="A42" s="52" t="s">
        <v>67</v>
      </c>
      <c r="B42" s="52"/>
      <c r="C42" s="53"/>
      <c r="D42" s="53"/>
      <c r="E42" s="51"/>
      <c r="F42" s="50"/>
      <c r="G42" s="51"/>
      <c r="I42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44" t="s">
        <v>243</v>
      </c>
      <c r="F1" s="145"/>
      <c r="G1" s="146"/>
      <c r="H1" s="144" t="s">
        <v>244</v>
      </c>
      <c r="I1" s="145"/>
      <c r="J1" s="146"/>
      <c r="K1" s="147" t="s">
        <v>75</v>
      </c>
      <c r="L1" s="148"/>
      <c r="M1" s="149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240</v>
      </c>
      <c r="F1" s="145"/>
      <c r="G1" s="146"/>
      <c r="H1" s="144" t="s">
        <v>214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239</v>
      </c>
      <c r="F1" s="145"/>
      <c r="G1" s="146"/>
      <c r="H1" s="144" t="s">
        <v>237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237</v>
      </c>
      <c r="F1" s="145"/>
      <c r="G1" s="146"/>
      <c r="H1" s="144" t="s">
        <v>238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236</v>
      </c>
      <c r="F1" s="145"/>
      <c r="G1" s="146"/>
      <c r="H1" s="144" t="s">
        <v>235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235</v>
      </c>
      <c r="F1" s="145"/>
      <c r="G1" s="146"/>
      <c r="H1" s="144" t="s">
        <v>230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230</v>
      </c>
      <c r="F1" s="145"/>
      <c r="G1" s="146"/>
      <c r="H1" s="144" t="s">
        <v>229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229</v>
      </c>
      <c r="F1" s="145"/>
      <c r="G1" s="146"/>
      <c r="H1" s="144" t="s">
        <v>228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44" t="s">
        <v>228</v>
      </c>
      <c r="F1" s="145"/>
      <c r="G1" s="146"/>
      <c r="H1" s="144" t="s">
        <v>227</v>
      </c>
      <c r="I1" s="145"/>
      <c r="J1" s="146"/>
      <c r="K1" s="147" t="s">
        <v>75</v>
      </c>
      <c r="L1" s="148"/>
      <c r="M1" s="14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227</v>
      </c>
      <c r="F1" s="145"/>
      <c r="G1" s="146"/>
      <c r="H1" s="144" t="s">
        <v>226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E73B-33B0-4F19-9CCB-5CB67E907262}">
  <dimension ref="A1:M40"/>
  <sheetViews>
    <sheetView workbookViewId="0">
      <selection activeCell="F43" sqref="F43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275</v>
      </c>
      <c r="F1" s="145"/>
      <c r="G1" s="146"/>
      <c r="H1" s="144" t="s">
        <v>274</v>
      </c>
      <c r="I1" s="145"/>
      <c r="J1" s="146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93000000</v>
      </c>
      <c r="F8" s="11">
        <v>203000000</v>
      </c>
      <c r="G8" s="12">
        <f t="shared" si="0"/>
        <v>110000000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-110000000</v>
      </c>
      <c r="L8" s="15">
        <f t="shared" si="2"/>
        <v>0</v>
      </c>
      <c r="M8" s="16">
        <f t="shared" si="2"/>
        <v>110000000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0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29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231</v>
      </c>
      <c r="B25" s="52" t="s">
        <v>234</v>
      </c>
      <c r="C25" s="53">
        <v>47388</v>
      </c>
      <c r="D25" s="53" t="s">
        <v>90</v>
      </c>
      <c r="E25" s="10">
        <v>250000000</v>
      </c>
      <c r="F25" s="11">
        <v>250000000</v>
      </c>
      <c r="G25" s="40">
        <f t="shared" si="3"/>
        <v>0</v>
      </c>
      <c r="H25" s="10">
        <v>250000000</v>
      </c>
      <c r="I25" s="11">
        <v>250000000</v>
      </c>
      <c r="J25" s="40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241</v>
      </c>
      <c r="B26" s="52" t="s">
        <v>242</v>
      </c>
      <c r="C26" s="53">
        <v>45700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252</v>
      </c>
      <c r="B27" s="52" t="s">
        <v>253</v>
      </c>
      <c r="C27" s="53">
        <v>45163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258</v>
      </c>
      <c r="B28" s="52" t="s">
        <v>257</v>
      </c>
      <c r="C28" s="53">
        <v>45600</v>
      </c>
      <c r="D28" s="53" t="s">
        <v>90</v>
      </c>
      <c r="E28" s="10">
        <v>500000000</v>
      </c>
      <c r="F28" s="11">
        <v>600000000</v>
      </c>
      <c r="G28" s="40">
        <f t="shared" si="3"/>
        <v>100000000</v>
      </c>
      <c r="H28" s="10">
        <v>500000000</v>
      </c>
      <c r="I28" s="11">
        <v>600000000</v>
      </c>
      <c r="J28" s="40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261</v>
      </c>
      <c r="B29" s="52" t="s">
        <v>263</v>
      </c>
      <c r="C29" s="53">
        <v>46042</v>
      </c>
      <c r="D29" s="53" t="s">
        <v>90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262</v>
      </c>
      <c r="B30" s="52" t="s">
        <v>266</v>
      </c>
      <c r="C30" s="53">
        <v>45313</v>
      </c>
      <c r="D30" s="138" t="s">
        <v>90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A31" s="52"/>
      <c r="B31" s="52"/>
      <c r="C31" s="53"/>
      <c r="D31" s="131"/>
      <c r="E31" s="11"/>
      <c r="F31" s="11"/>
      <c r="G31" s="82"/>
      <c r="H31" s="11"/>
      <c r="I31" s="11"/>
      <c r="J31" s="82"/>
      <c r="K31" s="15"/>
      <c r="L31" s="70"/>
      <c r="M31" s="71"/>
    </row>
    <row r="32" spans="1:13" ht="15.75" thickBot="1" x14ac:dyDescent="0.3">
      <c r="A32" s="110" t="s">
        <v>264</v>
      </c>
      <c r="B32" s="110"/>
      <c r="C32" s="115"/>
      <c r="D32" s="133"/>
      <c r="E32" s="132"/>
      <c r="F32" s="115"/>
      <c r="G32" s="133"/>
      <c r="H32" s="132"/>
      <c r="I32" s="115"/>
      <c r="J32" s="133"/>
      <c r="K32" s="142"/>
      <c r="L32" s="125"/>
      <c r="M32" s="143"/>
    </row>
    <row r="33" spans="1:13" ht="15.75" thickBot="1" x14ac:dyDescent="0.3">
      <c r="A33" s="139" t="s">
        <v>265</v>
      </c>
      <c r="B33" s="139"/>
      <c r="C33" s="140">
        <v>44547</v>
      </c>
      <c r="D33" s="53" t="s">
        <v>90</v>
      </c>
      <c r="E33" s="77">
        <v>1000000000</v>
      </c>
      <c r="F33" s="78">
        <v>1000000000</v>
      </c>
      <c r="G33" s="40">
        <f>E33-F33</f>
        <v>0</v>
      </c>
      <c r="H33" s="77">
        <v>1000000000</v>
      </c>
      <c r="I33" s="78">
        <v>1000000000</v>
      </c>
      <c r="J33" s="40">
        <f>H33-I33</f>
        <v>0</v>
      </c>
      <c r="K33" s="60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10" t="s">
        <v>71</v>
      </c>
      <c r="B34" s="110"/>
      <c r="C34" s="115"/>
      <c r="D34" s="133"/>
      <c r="E34" s="132"/>
      <c r="F34" s="122"/>
      <c r="G34" s="133"/>
      <c r="H34" s="132"/>
      <c r="I34" s="122"/>
      <c r="J34" s="133"/>
      <c r="K34" s="132"/>
      <c r="L34" s="125"/>
      <c r="M34" s="143"/>
    </row>
    <row r="35" spans="1:13" x14ac:dyDescent="0.25">
      <c r="A35" s="111" t="s">
        <v>179</v>
      </c>
      <c r="B35" s="113" t="s">
        <v>180</v>
      </c>
      <c r="C35" s="88" t="s">
        <v>69</v>
      </c>
      <c r="D35" s="123" t="s">
        <v>90</v>
      </c>
      <c r="E35" s="124">
        <v>100000000</v>
      </c>
      <c r="F35" s="78">
        <v>100000000</v>
      </c>
      <c r="G35" s="79">
        <f t="shared" ref="G35:G36" si="7">F35-E35</f>
        <v>0</v>
      </c>
      <c r="H35" s="124">
        <v>100000000</v>
      </c>
      <c r="I35" s="78">
        <v>100000000</v>
      </c>
      <c r="J35" s="79">
        <f t="shared" ref="J35:J36" si="8">I35-H35</f>
        <v>0</v>
      </c>
      <c r="K35" s="66">
        <f t="shared" ref="K35:M37" si="9">E35-H35</f>
        <v>0</v>
      </c>
      <c r="L35" s="15">
        <f t="shared" si="9"/>
        <v>0</v>
      </c>
      <c r="M35" s="68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M38" si="10">SUM(E4:E37)</f>
        <v>49410000000</v>
      </c>
      <c r="F38" s="58">
        <f t="shared" si="10"/>
        <v>53303000000</v>
      </c>
      <c r="G38" s="59">
        <f t="shared" si="10"/>
        <v>3893000000</v>
      </c>
      <c r="H38" s="57">
        <f t="shared" si="10"/>
        <v>49520000000</v>
      </c>
      <c r="I38" s="58">
        <f t="shared" si="10"/>
        <v>53303000000</v>
      </c>
      <c r="J38" s="59">
        <f t="shared" si="10"/>
        <v>3783000000</v>
      </c>
      <c r="K38" s="60">
        <f t="shared" si="10"/>
        <v>-110000000</v>
      </c>
      <c r="L38" s="61">
        <f t="shared" si="10"/>
        <v>0</v>
      </c>
      <c r="M38" s="93">
        <f t="shared" si="10"/>
        <v>110000000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226</v>
      </c>
      <c r="F1" s="145"/>
      <c r="G1" s="146"/>
      <c r="H1" s="144" t="s">
        <v>221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221</v>
      </c>
      <c r="F1" s="145"/>
      <c r="G1" s="146"/>
      <c r="H1" s="144" t="s">
        <v>220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220</v>
      </c>
      <c r="F1" s="145"/>
      <c r="G1" s="146"/>
      <c r="H1" s="144" t="s">
        <v>217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217</v>
      </c>
      <c r="F1" s="145"/>
      <c r="G1" s="146"/>
      <c r="H1" s="144" t="s">
        <v>214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214</v>
      </c>
      <c r="F1" s="145"/>
      <c r="G1" s="146"/>
      <c r="H1" s="144" t="s">
        <v>213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213</v>
      </c>
      <c r="F1" s="145"/>
      <c r="G1" s="146"/>
      <c r="H1" s="144" t="s">
        <v>212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212</v>
      </c>
      <c r="F1" s="145"/>
      <c r="G1" s="146"/>
      <c r="H1" s="144" t="s">
        <v>207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207</v>
      </c>
      <c r="F1" s="145"/>
      <c r="G1" s="146"/>
      <c r="H1" s="144" t="s">
        <v>206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206</v>
      </c>
      <c r="F1" s="145"/>
      <c r="G1" s="146"/>
      <c r="H1" s="144" t="s">
        <v>203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203</v>
      </c>
      <c r="F1" s="145"/>
      <c r="G1" s="146"/>
      <c r="H1" s="144" t="s">
        <v>202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6A54-EBA1-4ED5-80E7-5CEACADA57B6}">
  <dimension ref="A1:M40"/>
  <sheetViews>
    <sheetView workbookViewId="0">
      <selection activeCell="I44" sqref="I44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274</v>
      </c>
      <c r="F1" s="145"/>
      <c r="G1" s="146"/>
      <c r="H1" s="150" t="s">
        <v>273</v>
      </c>
      <c r="I1" s="151"/>
      <c r="J1" s="152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0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29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231</v>
      </c>
      <c r="B25" s="52" t="s">
        <v>234</v>
      </c>
      <c r="C25" s="53">
        <v>47388</v>
      </c>
      <c r="D25" s="53" t="s">
        <v>90</v>
      </c>
      <c r="E25" s="10">
        <v>250000000</v>
      </c>
      <c r="F25" s="11">
        <v>250000000</v>
      </c>
      <c r="G25" s="40">
        <f t="shared" si="3"/>
        <v>0</v>
      </c>
      <c r="H25" s="10">
        <v>250000000</v>
      </c>
      <c r="I25" s="11">
        <v>250000000</v>
      </c>
      <c r="J25" s="40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241</v>
      </c>
      <c r="B26" s="52" t="s">
        <v>242</v>
      </c>
      <c r="C26" s="53">
        <v>45700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252</v>
      </c>
      <c r="B27" s="52" t="s">
        <v>253</v>
      </c>
      <c r="C27" s="53">
        <v>45163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258</v>
      </c>
      <c r="B28" s="52" t="s">
        <v>257</v>
      </c>
      <c r="C28" s="53">
        <v>45600</v>
      </c>
      <c r="D28" s="53" t="s">
        <v>90</v>
      </c>
      <c r="E28" s="10">
        <v>500000000</v>
      </c>
      <c r="F28" s="11">
        <v>600000000</v>
      </c>
      <c r="G28" s="40">
        <f t="shared" si="3"/>
        <v>100000000</v>
      </c>
      <c r="H28" s="10">
        <v>500000000</v>
      </c>
      <c r="I28" s="11">
        <v>600000000</v>
      </c>
      <c r="J28" s="40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261</v>
      </c>
      <c r="B29" s="52" t="s">
        <v>263</v>
      </c>
      <c r="C29" s="53">
        <v>46042</v>
      </c>
      <c r="D29" s="53" t="s">
        <v>90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262</v>
      </c>
      <c r="B30" s="52" t="s">
        <v>266</v>
      </c>
      <c r="C30" s="53">
        <v>45313</v>
      </c>
      <c r="D30" s="138" t="s">
        <v>90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A31" s="52"/>
      <c r="B31" s="52"/>
      <c r="C31" s="53"/>
      <c r="D31" s="131"/>
      <c r="E31" s="11"/>
      <c r="F31" s="11"/>
      <c r="G31" s="82"/>
      <c r="H31" s="11"/>
      <c r="I31" s="11"/>
      <c r="J31" s="82"/>
      <c r="K31" s="15"/>
      <c r="L31" s="70"/>
      <c r="M31" s="71"/>
    </row>
    <row r="32" spans="1:13" ht="15.75" thickBot="1" x14ac:dyDescent="0.3">
      <c r="A32" s="110" t="s">
        <v>264</v>
      </c>
      <c r="B32" s="110"/>
      <c r="C32" s="115"/>
      <c r="D32" s="133"/>
      <c r="E32" s="132"/>
      <c r="F32" s="115"/>
      <c r="G32" s="133"/>
      <c r="H32" s="132"/>
      <c r="I32" s="115"/>
      <c r="J32" s="133"/>
      <c r="K32" s="142"/>
      <c r="L32" s="125"/>
      <c r="M32" s="143"/>
    </row>
    <row r="33" spans="1:13" ht="15.75" thickBot="1" x14ac:dyDescent="0.3">
      <c r="A33" s="139" t="s">
        <v>265</v>
      </c>
      <c r="B33" s="139"/>
      <c r="C33" s="140">
        <v>44547</v>
      </c>
      <c r="D33" s="53" t="s">
        <v>90</v>
      </c>
      <c r="E33" s="77">
        <v>1000000000</v>
      </c>
      <c r="F33" s="78">
        <v>1000000000</v>
      </c>
      <c r="G33" s="40">
        <f>E33-F33</f>
        <v>0</v>
      </c>
      <c r="H33" s="77">
        <v>1000000000</v>
      </c>
      <c r="I33" s="78">
        <v>1000000000</v>
      </c>
      <c r="J33" s="40">
        <f>H33-I33</f>
        <v>0</v>
      </c>
      <c r="K33" s="60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10" t="s">
        <v>71</v>
      </c>
      <c r="B34" s="110"/>
      <c r="C34" s="115"/>
      <c r="D34" s="133"/>
      <c r="E34" s="132"/>
      <c r="F34" s="122"/>
      <c r="G34" s="133"/>
      <c r="H34" s="132"/>
      <c r="I34" s="122"/>
      <c r="J34" s="133"/>
      <c r="K34" s="132"/>
      <c r="L34" s="125"/>
      <c r="M34" s="143"/>
    </row>
    <row r="35" spans="1:13" x14ac:dyDescent="0.25">
      <c r="A35" s="111" t="s">
        <v>179</v>
      </c>
      <c r="B35" s="113" t="s">
        <v>180</v>
      </c>
      <c r="C35" s="88" t="s">
        <v>69</v>
      </c>
      <c r="D35" s="123" t="s">
        <v>90</v>
      </c>
      <c r="E35" s="124">
        <v>100000000</v>
      </c>
      <c r="F35" s="78">
        <v>100000000</v>
      </c>
      <c r="G35" s="79">
        <f t="shared" ref="G35:G36" si="7">F35-E35</f>
        <v>0</v>
      </c>
      <c r="H35" s="124">
        <v>100000000</v>
      </c>
      <c r="I35" s="78">
        <v>100000000</v>
      </c>
      <c r="J35" s="79">
        <f t="shared" ref="J35:J36" si="8">I35-H35</f>
        <v>0</v>
      </c>
      <c r="K35" s="66">
        <f t="shared" ref="K35:M37" si="9">E35-H35</f>
        <v>0</v>
      </c>
      <c r="L35" s="15">
        <f t="shared" si="9"/>
        <v>0</v>
      </c>
      <c r="M35" s="68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M38" si="10">SUM(E4:E37)</f>
        <v>49520000000</v>
      </c>
      <c r="F38" s="58">
        <f t="shared" si="10"/>
        <v>53303000000</v>
      </c>
      <c r="G38" s="59">
        <f t="shared" si="10"/>
        <v>3783000000</v>
      </c>
      <c r="H38" s="57">
        <f t="shared" si="10"/>
        <v>49520000000</v>
      </c>
      <c r="I38" s="58">
        <f t="shared" si="10"/>
        <v>53303000000</v>
      </c>
      <c r="J38" s="59">
        <f t="shared" si="10"/>
        <v>3783000000</v>
      </c>
      <c r="K38" s="60">
        <f t="shared" si="10"/>
        <v>0</v>
      </c>
      <c r="L38" s="61">
        <f t="shared" si="10"/>
        <v>0</v>
      </c>
      <c r="M38" s="93">
        <f t="shared" si="10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202</v>
      </c>
      <c r="F1" s="145"/>
      <c r="G1" s="146"/>
      <c r="H1" s="144" t="s">
        <v>201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201</v>
      </c>
      <c r="F1" s="145"/>
      <c r="G1" s="146"/>
      <c r="H1" s="144" t="s">
        <v>200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200</v>
      </c>
      <c r="F1" s="145"/>
      <c r="G1" s="146"/>
      <c r="H1" s="144" t="s">
        <v>193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193</v>
      </c>
      <c r="F1" s="145"/>
      <c r="G1" s="146"/>
      <c r="H1" s="144" t="s">
        <v>192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192</v>
      </c>
      <c r="F1" s="145"/>
      <c r="G1" s="146"/>
      <c r="H1" s="144" t="s">
        <v>191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191</v>
      </c>
      <c r="F1" s="145"/>
      <c r="G1" s="146"/>
      <c r="H1" s="144" t="s">
        <v>188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188</v>
      </c>
      <c r="F1" s="145"/>
      <c r="G1" s="146"/>
      <c r="H1" s="144" t="s">
        <v>187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187</v>
      </c>
      <c r="F1" s="145"/>
      <c r="G1" s="146"/>
      <c r="H1" s="144" t="s">
        <v>186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186</v>
      </c>
      <c r="F1" s="145"/>
      <c r="G1" s="146"/>
      <c r="H1" s="153" t="s">
        <v>184</v>
      </c>
      <c r="I1" s="154"/>
      <c r="J1" s="155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184</v>
      </c>
      <c r="F1" s="145"/>
      <c r="G1" s="146"/>
      <c r="H1" s="144" t="s">
        <v>183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721A-21D4-4BE2-876E-634FDD5FD2EB}">
  <dimension ref="A1:M40"/>
  <sheetViews>
    <sheetView workbookViewId="0">
      <selection activeCell="G27" sqref="G27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273</v>
      </c>
      <c r="F1" s="145"/>
      <c r="G1" s="146"/>
      <c r="H1" s="150" t="s">
        <v>272</v>
      </c>
      <c r="I1" s="151"/>
      <c r="J1" s="152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5167000000</v>
      </c>
      <c r="F7" s="11">
        <v>8000000000</v>
      </c>
      <c r="G7" s="12">
        <f t="shared" si="0"/>
        <v>2833000000</v>
      </c>
      <c r="H7" s="10">
        <v>6984000000</v>
      </c>
      <c r="I7" s="11">
        <v>8000000000</v>
      </c>
      <c r="J7" s="12">
        <f t="shared" si="1"/>
        <v>1016000000</v>
      </c>
      <c r="K7" s="14">
        <f t="shared" si="2"/>
        <v>-1817000000</v>
      </c>
      <c r="L7" s="15">
        <f t="shared" si="2"/>
        <v>0</v>
      </c>
      <c r="M7" s="16">
        <f t="shared" si="2"/>
        <v>1817000000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0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29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24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231</v>
      </c>
      <c r="B25" s="52" t="s">
        <v>234</v>
      </c>
      <c r="C25" s="53">
        <v>47388</v>
      </c>
      <c r="D25" s="53" t="s">
        <v>90</v>
      </c>
      <c r="E25" s="10">
        <v>250000000</v>
      </c>
      <c r="F25" s="11">
        <v>250000000</v>
      </c>
      <c r="G25" s="40">
        <f t="shared" si="3"/>
        <v>0</v>
      </c>
      <c r="H25" s="10">
        <v>250000000</v>
      </c>
      <c r="I25" s="11">
        <v>250000000</v>
      </c>
      <c r="J25" s="40">
        <f t="shared" ref="J25:J30" si="7">I25-H25</f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241</v>
      </c>
      <c r="B26" s="52" t="s">
        <v>242</v>
      </c>
      <c r="C26" s="53">
        <v>45700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7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252</v>
      </c>
      <c r="B27" s="52" t="s">
        <v>253</v>
      </c>
      <c r="C27" s="53">
        <v>45163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f t="shared" si="7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258</v>
      </c>
      <c r="B28" s="52" t="s">
        <v>257</v>
      </c>
      <c r="C28" s="53">
        <v>45600</v>
      </c>
      <c r="D28" s="53" t="s">
        <v>90</v>
      </c>
      <c r="E28" s="10">
        <v>500000000</v>
      </c>
      <c r="F28" s="11">
        <v>600000000</v>
      </c>
      <c r="G28" s="40">
        <f t="shared" si="3"/>
        <v>100000000</v>
      </c>
      <c r="H28" s="10">
        <v>500000000</v>
      </c>
      <c r="I28" s="11">
        <v>600000000</v>
      </c>
      <c r="J28" s="40">
        <f t="shared" si="7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261</v>
      </c>
      <c r="B29" s="52" t="s">
        <v>263</v>
      </c>
      <c r="C29" s="53">
        <v>46042</v>
      </c>
      <c r="D29" s="53" t="s">
        <v>90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262</v>
      </c>
      <c r="B30" s="52" t="s">
        <v>266</v>
      </c>
      <c r="C30" s="53">
        <v>45313</v>
      </c>
      <c r="D30" s="138" t="s">
        <v>90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A31" s="52"/>
      <c r="B31" s="52"/>
      <c r="C31" s="53"/>
      <c r="D31" s="131"/>
      <c r="E31" s="11"/>
      <c r="F31" s="11"/>
      <c r="G31" s="82"/>
      <c r="H31" s="11"/>
      <c r="I31" s="11"/>
      <c r="J31" s="82"/>
      <c r="K31" s="15"/>
      <c r="L31" s="70"/>
      <c r="M31" s="71"/>
    </row>
    <row r="32" spans="1:13" ht="15.75" thickBot="1" x14ac:dyDescent="0.3">
      <c r="A32" s="110" t="s">
        <v>264</v>
      </c>
      <c r="B32" s="110"/>
      <c r="C32" s="115"/>
      <c r="D32" s="133"/>
      <c r="E32" s="132"/>
      <c r="F32" s="115"/>
      <c r="G32" s="133"/>
      <c r="H32" s="132"/>
      <c r="I32" s="115"/>
      <c r="J32" s="133"/>
      <c r="K32" s="142"/>
      <c r="L32" s="125"/>
      <c r="M32" s="143"/>
    </row>
    <row r="33" spans="1:13" ht="15.75" thickBot="1" x14ac:dyDescent="0.3">
      <c r="A33" s="139" t="s">
        <v>265</v>
      </c>
      <c r="B33" s="139"/>
      <c r="C33" s="140">
        <v>44547</v>
      </c>
      <c r="D33" s="53" t="s">
        <v>90</v>
      </c>
      <c r="E33" s="77">
        <v>1000000000</v>
      </c>
      <c r="F33" s="78">
        <v>1000000000</v>
      </c>
      <c r="G33" s="40">
        <f>E33-F33</f>
        <v>0</v>
      </c>
      <c r="H33" s="77">
        <v>1000000000</v>
      </c>
      <c r="I33" s="78">
        <v>1000000000</v>
      </c>
      <c r="J33" s="40">
        <f>H33-I33</f>
        <v>0</v>
      </c>
      <c r="K33" s="60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10" t="s">
        <v>71</v>
      </c>
      <c r="B34" s="110"/>
      <c r="C34" s="115"/>
      <c r="D34" s="133"/>
      <c r="E34" s="132"/>
      <c r="F34" s="122"/>
      <c r="G34" s="133"/>
      <c r="H34" s="132"/>
      <c r="I34" s="122"/>
      <c r="J34" s="133"/>
      <c r="K34" s="132"/>
      <c r="L34" s="125"/>
      <c r="M34" s="143"/>
    </row>
    <row r="35" spans="1:13" x14ac:dyDescent="0.25">
      <c r="A35" s="111" t="s">
        <v>179</v>
      </c>
      <c r="B35" s="113" t="s">
        <v>180</v>
      </c>
      <c r="C35" s="88" t="s">
        <v>69</v>
      </c>
      <c r="D35" s="123" t="s">
        <v>90</v>
      </c>
      <c r="E35" s="124">
        <v>100000000</v>
      </c>
      <c r="F35" s="78">
        <v>100000000</v>
      </c>
      <c r="G35" s="79">
        <f t="shared" ref="G35:G36" si="8">F35-E35</f>
        <v>0</v>
      </c>
      <c r="H35" s="124">
        <v>100000000</v>
      </c>
      <c r="I35" s="78">
        <v>100000000</v>
      </c>
      <c r="J35" s="79">
        <f t="shared" ref="J35:J36" si="9">I35-H35</f>
        <v>0</v>
      </c>
      <c r="K35" s="66">
        <f t="shared" ref="K35:M37" si="10">E35-H35</f>
        <v>0</v>
      </c>
      <c r="L35" s="15">
        <f t="shared" si="10"/>
        <v>0</v>
      </c>
      <c r="M35" s="68">
        <f t="shared" si="10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M38" si="11">SUM(E4:E37)</f>
        <v>49520000000</v>
      </c>
      <c r="F38" s="58">
        <f t="shared" si="11"/>
        <v>53303000000</v>
      </c>
      <c r="G38" s="59">
        <f t="shared" si="11"/>
        <v>3783000000</v>
      </c>
      <c r="H38" s="57">
        <f t="shared" si="11"/>
        <v>51337000000</v>
      </c>
      <c r="I38" s="58">
        <f t="shared" si="11"/>
        <v>53303000000</v>
      </c>
      <c r="J38" s="59">
        <f t="shared" si="11"/>
        <v>1966000000</v>
      </c>
      <c r="K38" s="60">
        <f t="shared" si="11"/>
        <v>-1817000000</v>
      </c>
      <c r="L38" s="61">
        <f t="shared" si="11"/>
        <v>0</v>
      </c>
      <c r="M38" s="93">
        <f t="shared" si="11"/>
        <v>1817000000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183</v>
      </c>
      <c r="F1" s="145"/>
      <c r="G1" s="146"/>
      <c r="H1" s="144" t="s">
        <v>182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182</v>
      </c>
      <c r="F1" s="145"/>
      <c r="G1" s="146"/>
      <c r="H1" s="144" t="s">
        <v>181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181</v>
      </c>
      <c r="F1" s="145"/>
      <c r="G1" s="146"/>
      <c r="H1" s="144" t="s">
        <v>178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178</v>
      </c>
      <c r="F1" s="145"/>
      <c r="G1" s="146"/>
      <c r="H1" s="144" t="s">
        <v>175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175</v>
      </c>
      <c r="F1" s="145"/>
      <c r="G1" s="146"/>
      <c r="H1" s="144" t="s">
        <v>174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172</v>
      </c>
      <c r="F1" s="145"/>
      <c r="G1" s="146"/>
      <c r="H1" s="144" t="s">
        <v>171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171</v>
      </c>
      <c r="F1" s="145"/>
      <c r="G1" s="146"/>
      <c r="H1" s="144" t="s">
        <v>168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168</v>
      </c>
      <c r="F1" s="145"/>
      <c r="G1" s="146"/>
      <c r="H1" s="144" t="s">
        <v>165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B5DB-14DF-4D0D-B344-7AF471CD2F78}">
  <dimension ref="A1:M41"/>
  <sheetViews>
    <sheetView workbookViewId="0">
      <selection activeCell="F47" sqref="F47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272</v>
      </c>
      <c r="F1" s="145"/>
      <c r="G1" s="146"/>
      <c r="H1" s="150" t="s">
        <v>271</v>
      </c>
      <c r="I1" s="151"/>
      <c r="J1" s="152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4" si="0">F4-E4</f>
        <v>0</v>
      </c>
      <c r="H4" s="85">
        <v>1000000000</v>
      </c>
      <c r="I4" s="78">
        <v>1000000000</v>
      </c>
      <c r="J4" s="12">
        <f t="shared" ref="J4:J14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79</v>
      </c>
      <c r="B6" s="52" t="s">
        <v>80</v>
      </c>
      <c r="C6" s="53">
        <v>47002</v>
      </c>
      <c r="D6" s="53" t="s">
        <v>90</v>
      </c>
      <c r="E6" s="85">
        <v>150000000</v>
      </c>
      <c r="F6" s="11">
        <v>150000000</v>
      </c>
      <c r="G6" s="12">
        <f t="shared" si="0"/>
        <v>0</v>
      </c>
      <c r="H6" s="85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128</v>
      </c>
      <c r="B7" s="52" t="s">
        <v>130</v>
      </c>
      <c r="C7" s="53">
        <v>44602</v>
      </c>
      <c r="D7" s="53" t="s">
        <v>90</v>
      </c>
      <c r="E7" s="10">
        <v>6984000000</v>
      </c>
      <c r="F7" s="11">
        <v>8000000000</v>
      </c>
      <c r="G7" s="12">
        <f t="shared" si="0"/>
        <v>1016000000</v>
      </c>
      <c r="H7" s="10">
        <v>7113000000</v>
      </c>
      <c r="I7" s="11">
        <v>8000000000</v>
      </c>
      <c r="J7" s="12">
        <f t="shared" si="1"/>
        <v>887000000</v>
      </c>
      <c r="K7" s="14">
        <f t="shared" si="2"/>
        <v>-129000000</v>
      </c>
      <c r="L7" s="15">
        <f t="shared" si="2"/>
        <v>0</v>
      </c>
      <c r="M7" s="16">
        <f t="shared" si="2"/>
        <v>129000000</v>
      </c>
    </row>
    <row r="8" spans="1:13" x14ac:dyDescent="0.25">
      <c r="A8" s="96" t="s">
        <v>134</v>
      </c>
      <c r="B8" s="52" t="s">
        <v>133</v>
      </c>
      <c r="C8" s="53">
        <v>44470</v>
      </c>
      <c r="D8" s="53" t="s">
        <v>90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2000000000</v>
      </c>
      <c r="J8" s="12">
        <f t="shared" si="1"/>
        <v>1797000000</v>
      </c>
      <c r="K8" s="14">
        <f t="shared" si="2"/>
        <v>0</v>
      </c>
      <c r="L8" s="15">
        <f t="shared" si="2"/>
        <v>-1797000000</v>
      </c>
      <c r="M8" s="16">
        <f t="shared" si="2"/>
        <v>-1797000000</v>
      </c>
    </row>
    <row r="9" spans="1:13" x14ac:dyDescent="0.25">
      <c r="A9" s="96" t="s">
        <v>151</v>
      </c>
      <c r="B9" s="52" t="s">
        <v>152</v>
      </c>
      <c r="C9" s="53">
        <v>47960</v>
      </c>
      <c r="D9" s="53" t="s">
        <v>90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166</v>
      </c>
      <c r="B10" s="52" t="s">
        <v>167</v>
      </c>
      <c r="C10" s="53">
        <v>46519</v>
      </c>
      <c r="D10" s="53" t="s">
        <v>90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177</v>
      </c>
      <c r="B11" s="52" t="s">
        <v>176</v>
      </c>
      <c r="C11" s="53">
        <v>44799</v>
      </c>
      <c r="D11" s="53" t="s">
        <v>90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189</v>
      </c>
      <c r="B12" s="52" t="s">
        <v>190</v>
      </c>
      <c r="C12" s="53">
        <v>48618</v>
      </c>
      <c r="D12" s="53" t="s">
        <v>90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194</v>
      </c>
      <c r="B13" s="52" t="s">
        <v>195</v>
      </c>
      <c r="C13" s="53">
        <v>45156</v>
      </c>
      <c r="D13" s="53" t="s">
        <v>90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232</v>
      </c>
      <c r="B14" s="52" t="s">
        <v>233</v>
      </c>
      <c r="C14" s="53">
        <v>45545</v>
      </c>
      <c r="D14" s="28" t="s">
        <v>90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246</v>
      </c>
      <c r="B15" s="52" t="s">
        <v>247</v>
      </c>
      <c r="C15" s="53">
        <v>45792</v>
      </c>
      <c r="D15" s="53" t="s">
        <v>90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96" t="s">
        <v>267</v>
      </c>
      <c r="B16" s="52" t="s">
        <v>268</v>
      </c>
      <c r="C16" s="53">
        <v>46091</v>
      </c>
      <c r="D16" s="121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71">
        <f t="shared" si="2"/>
        <v>0</v>
      </c>
    </row>
    <row r="17" spans="1:13" ht="15.75" thickBot="1" x14ac:dyDescent="0.3">
      <c r="A17" s="120" t="s">
        <v>70</v>
      </c>
      <c r="B17" s="120"/>
      <c r="C17" s="122"/>
      <c r="D17" s="133"/>
      <c r="E17" s="115"/>
      <c r="F17" s="115"/>
      <c r="G17" s="133"/>
      <c r="H17" s="115"/>
      <c r="I17" s="115"/>
      <c r="J17" s="133"/>
      <c r="K17" s="132"/>
      <c r="L17" s="126"/>
      <c r="M17" s="143"/>
    </row>
    <row r="18" spans="1:13" x14ac:dyDescent="0.25">
      <c r="A18" s="52" t="s">
        <v>169</v>
      </c>
      <c r="B18" s="52" t="s">
        <v>170</v>
      </c>
      <c r="C18" s="53">
        <v>44573</v>
      </c>
      <c r="D18" s="53" t="s">
        <v>90</v>
      </c>
      <c r="E18" s="77">
        <v>500000000</v>
      </c>
      <c r="F18" s="78">
        <v>500000000</v>
      </c>
      <c r="G18" s="40">
        <f t="shared" ref="G18:G31" si="3">F18-E18</f>
        <v>0</v>
      </c>
      <c r="H18" s="77">
        <v>500000000</v>
      </c>
      <c r="I18" s="78">
        <v>500000000</v>
      </c>
      <c r="J18" s="40">
        <f t="shared" ref="J18:J19" si="4">I18-H18</f>
        <v>0</v>
      </c>
      <c r="K18" s="14">
        <f t="shared" ref="K18:M30" si="5">E18-H18</f>
        <v>0</v>
      </c>
      <c r="L18" s="67">
        <f t="shared" si="5"/>
        <v>0</v>
      </c>
      <c r="M18" s="16">
        <f t="shared" si="5"/>
        <v>0</v>
      </c>
    </row>
    <row r="19" spans="1:13" x14ac:dyDescent="0.25">
      <c r="A19" s="96" t="s">
        <v>196</v>
      </c>
      <c r="B19" s="52" t="s">
        <v>197</v>
      </c>
      <c r="C19" s="53">
        <v>44959</v>
      </c>
      <c r="D19" s="53" t="s">
        <v>90</v>
      </c>
      <c r="E19" s="10">
        <v>325000000</v>
      </c>
      <c r="F19" s="11">
        <v>325000000</v>
      </c>
      <c r="G19" s="40">
        <f t="shared" si="3"/>
        <v>0</v>
      </c>
      <c r="H19" s="10">
        <v>325000000</v>
      </c>
      <c r="I19" s="11">
        <v>325000000</v>
      </c>
      <c r="J19" s="40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96" t="s">
        <v>204</v>
      </c>
      <c r="B20" s="52" t="s">
        <v>205</v>
      </c>
      <c r="C20" s="53">
        <v>44790</v>
      </c>
      <c r="D20" s="53" t="s">
        <v>90</v>
      </c>
      <c r="E20" s="10">
        <v>450000000</v>
      </c>
      <c r="F20" s="11">
        <v>500000000</v>
      </c>
      <c r="G20" s="40">
        <f>F20-E20</f>
        <v>50000000</v>
      </c>
      <c r="H20" s="10">
        <v>450000000</v>
      </c>
      <c r="I20" s="11">
        <v>500000000</v>
      </c>
      <c r="J20" s="40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208</v>
      </c>
      <c r="B21" s="52" t="s">
        <v>211</v>
      </c>
      <c r="C21" s="53">
        <v>45953</v>
      </c>
      <c r="D21" s="53" t="s">
        <v>90</v>
      </c>
      <c r="E21" s="10">
        <v>300000000</v>
      </c>
      <c r="F21" s="11">
        <v>500000000</v>
      </c>
      <c r="G21" s="40">
        <f t="shared" si="3"/>
        <v>200000000</v>
      </c>
      <c r="H21" s="10">
        <v>300000000</v>
      </c>
      <c r="I21" s="11">
        <v>500000000</v>
      </c>
      <c r="J21" s="40">
        <f t="shared" ref="J21:J31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215</v>
      </c>
      <c r="B22" s="52" t="s">
        <v>216</v>
      </c>
      <c r="C22" s="53">
        <v>46043</v>
      </c>
      <c r="D22" s="53" t="s">
        <v>90</v>
      </c>
      <c r="E22" s="10">
        <v>300000000</v>
      </c>
      <c r="F22" s="11">
        <v>300000000</v>
      </c>
      <c r="G22" s="40">
        <f t="shared" si="3"/>
        <v>0</v>
      </c>
      <c r="H22" s="10">
        <v>300000000</v>
      </c>
      <c r="I22" s="11">
        <v>300000000</v>
      </c>
      <c r="J22" s="40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218</v>
      </c>
      <c r="B23" s="52" t="s">
        <v>219</v>
      </c>
      <c r="C23" s="53">
        <v>45362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223</v>
      </c>
      <c r="B24" s="52" t="s">
        <v>222</v>
      </c>
      <c r="C24" s="53">
        <v>46199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225</v>
      </c>
      <c r="B25" s="52" t="s">
        <v>224</v>
      </c>
      <c r="C25" s="53">
        <v>44330</v>
      </c>
      <c r="D25" s="53" t="s">
        <v>90</v>
      </c>
      <c r="E25" s="10">
        <v>0</v>
      </c>
      <c r="F25" s="11">
        <v>0</v>
      </c>
      <c r="G25" s="40">
        <v>0</v>
      </c>
      <c r="H25" s="10">
        <v>160000000</v>
      </c>
      <c r="I25" s="11">
        <v>1000000000</v>
      </c>
      <c r="J25" s="40">
        <f t="shared" si="6"/>
        <v>840000000</v>
      </c>
      <c r="K25" s="14">
        <f t="shared" si="5"/>
        <v>-160000000</v>
      </c>
      <c r="L25" s="15">
        <f t="shared" si="5"/>
        <v>-1000000000</v>
      </c>
      <c r="M25" s="16">
        <f t="shared" si="5"/>
        <v>-840000000</v>
      </c>
    </row>
    <row r="26" spans="1:13" x14ac:dyDescent="0.25">
      <c r="A26" s="96" t="s">
        <v>231</v>
      </c>
      <c r="B26" s="52" t="s">
        <v>234</v>
      </c>
      <c r="C26" s="53">
        <v>47388</v>
      </c>
      <c r="D26" s="53" t="s">
        <v>90</v>
      </c>
      <c r="E26" s="10">
        <v>250000000</v>
      </c>
      <c r="F26" s="11">
        <v>250000000</v>
      </c>
      <c r="G26" s="40">
        <f t="shared" si="3"/>
        <v>0</v>
      </c>
      <c r="H26" s="10">
        <v>250000000</v>
      </c>
      <c r="I26" s="11">
        <v>250000000</v>
      </c>
      <c r="J26" s="40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241</v>
      </c>
      <c r="B27" s="52" t="s">
        <v>242</v>
      </c>
      <c r="C27" s="53">
        <v>45700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252</v>
      </c>
      <c r="B28" s="52" t="s">
        <v>253</v>
      </c>
      <c r="C28" s="53">
        <v>45163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258</v>
      </c>
      <c r="B29" s="52" t="s">
        <v>257</v>
      </c>
      <c r="C29" s="53">
        <v>45600</v>
      </c>
      <c r="D29" s="53" t="s">
        <v>90</v>
      </c>
      <c r="E29" s="10">
        <v>500000000</v>
      </c>
      <c r="F29" s="11">
        <v>600000000</v>
      </c>
      <c r="G29" s="40">
        <f t="shared" si="3"/>
        <v>100000000</v>
      </c>
      <c r="H29" s="10">
        <v>500000000</v>
      </c>
      <c r="I29" s="11">
        <v>600000000</v>
      </c>
      <c r="J29" s="40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261</v>
      </c>
      <c r="B30" s="52" t="s">
        <v>263</v>
      </c>
      <c r="C30" s="53">
        <v>46042</v>
      </c>
      <c r="D30" s="53" t="s">
        <v>90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262</v>
      </c>
      <c r="B31" s="52" t="s">
        <v>266</v>
      </c>
      <c r="C31" s="53">
        <v>45313</v>
      </c>
      <c r="D31" s="138" t="s">
        <v>90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A32" s="52"/>
      <c r="B32" s="52"/>
      <c r="C32" s="53"/>
      <c r="D32" s="131"/>
      <c r="E32" s="11"/>
      <c r="F32" s="11"/>
      <c r="G32" s="82"/>
      <c r="H32" s="11"/>
      <c r="I32" s="11"/>
      <c r="J32" s="82"/>
      <c r="K32" s="15"/>
      <c r="L32" s="70"/>
      <c r="M32" s="71"/>
    </row>
    <row r="33" spans="1:13" ht="15.75" thickBot="1" x14ac:dyDescent="0.3">
      <c r="A33" s="110" t="s">
        <v>264</v>
      </c>
      <c r="B33" s="110"/>
      <c r="C33" s="115"/>
      <c r="D33" s="133"/>
      <c r="E33" s="132"/>
      <c r="F33" s="115"/>
      <c r="G33" s="133"/>
      <c r="H33" s="132"/>
      <c r="I33" s="115"/>
      <c r="J33" s="133"/>
      <c r="K33" s="142"/>
      <c r="L33" s="125"/>
      <c r="M33" s="143"/>
    </row>
    <row r="34" spans="1:13" ht="15.75" thickBot="1" x14ac:dyDescent="0.3">
      <c r="A34" s="139" t="s">
        <v>265</v>
      </c>
      <c r="B34" s="139"/>
      <c r="C34" s="140">
        <v>44547</v>
      </c>
      <c r="D34" s="53" t="s">
        <v>90</v>
      </c>
      <c r="E34" s="77">
        <v>1000000000</v>
      </c>
      <c r="F34" s="78">
        <v>1000000000</v>
      </c>
      <c r="G34" s="40">
        <f>E34-F34</f>
        <v>0</v>
      </c>
      <c r="H34" s="77">
        <v>1000000000</v>
      </c>
      <c r="I34" s="78">
        <v>1000000000</v>
      </c>
      <c r="J34" s="40">
        <f>H34-I34</f>
        <v>0</v>
      </c>
      <c r="K34" s="60">
        <f>E34-H34</f>
        <v>0</v>
      </c>
      <c r="L34" s="15">
        <f>F34-I34</f>
        <v>0</v>
      </c>
      <c r="M34" s="16">
        <f>G34-J34</f>
        <v>0</v>
      </c>
    </row>
    <row r="35" spans="1:13" ht="15.75" thickBot="1" x14ac:dyDescent="0.3">
      <c r="A35" s="110" t="s">
        <v>71</v>
      </c>
      <c r="B35" s="110"/>
      <c r="C35" s="115"/>
      <c r="D35" s="133"/>
      <c r="E35" s="132"/>
      <c r="F35" s="122"/>
      <c r="G35" s="133"/>
      <c r="H35" s="132"/>
      <c r="I35" s="122"/>
      <c r="J35" s="133"/>
      <c r="K35" s="132"/>
      <c r="L35" s="125"/>
      <c r="M35" s="143"/>
    </row>
    <row r="36" spans="1:13" x14ac:dyDescent="0.25">
      <c r="A36" s="111" t="s">
        <v>179</v>
      </c>
      <c r="B36" s="113" t="s">
        <v>180</v>
      </c>
      <c r="C36" s="88" t="s">
        <v>69</v>
      </c>
      <c r="D36" s="123" t="s">
        <v>90</v>
      </c>
      <c r="E36" s="124">
        <v>100000000</v>
      </c>
      <c r="F36" s="78">
        <v>100000000</v>
      </c>
      <c r="G36" s="79">
        <f t="shared" ref="G36:G37" si="7">F36-E36</f>
        <v>0</v>
      </c>
      <c r="H36" s="124">
        <v>100000000</v>
      </c>
      <c r="I36" s="78">
        <v>100000000</v>
      </c>
      <c r="J36" s="79">
        <f t="shared" ref="J36:J37" si="8">I36-H36</f>
        <v>0</v>
      </c>
      <c r="K36" s="66">
        <f t="shared" ref="K36:M38" si="9">E36-H36</f>
        <v>0</v>
      </c>
      <c r="L36" s="15">
        <f t="shared" si="9"/>
        <v>0</v>
      </c>
      <c r="M36" s="68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51337000000</v>
      </c>
      <c r="F39" s="58">
        <f t="shared" si="10"/>
        <v>53303000000</v>
      </c>
      <c r="G39" s="59">
        <f t="shared" si="10"/>
        <v>1966000000</v>
      </c>
      <c r="H39" s="57">
        <f t="shared" si="10"/>
        <v>51626000000</v>
      </c>
      <c r="I39" s="58">
        <f t="shared" si="10"/>
        <v>56100000000</v>
      </c>
      <c r="J39" s="59">
        <f t="shared" si="10"/>
        <v>4474000000</v>
      </c>
      <c r="K39" s="60">
        <f t="shared" si="10"/>
        <v>-289000000</v>
      </c>
      <c r="L39" s="61">
        <f t="shared" si="10"/>
        <v>-2797000000</v>
      </c>
      <c r="M39" s="93">
        <f t="shared" si="10"/>
        <v>-2508000000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165</v>
      </c>
      <c r="F1" s="145"/>
      <c r="G1" s="146"/>
      <c r="H1" s="144" t="s">
        <v>161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161</v>
      </c>
      <c r="F1" s="145"/>
      <c r="G1" s="146"/>
      <c r="H1" s="144" t="s">
        <v>158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158</v>
      </c>
      <c r="F1" s="145"/>
      <c r="G1" s="146"/>
      <c r="H1" s="144" t="s">
        <v>157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157</v>
      </c>
      <c r="F1" s="145"/>
      <c r="G1" s="146"/>
      <c r="H1" s="144" t="s">
        <v>156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156</v>
      </c>
      <c r="F1" s="145"/>
      <c r="G1" s="146"/>
      <c r="H1" s="144" t="s">
        <v>155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155</v>
      </c>
      <c r="F1" s="145"/>
      <c r="G1" s="146"/>
      <c r="H1" s="144" t="s">
        <v>154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154</v>
      </c>
      <c r="F1" s="145"/>
      <c r="G1" s="146"/>
      <c r="H1" s="144" t="s">
        <v>150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150</v>
      </c>
      <c r="F1" s="145"/>
      <c r="G1" s="146"/>
      <c r="H1" s="144" t="s">
        <v>147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147</v>
      </c>
      <c r="F1" s="145"/>
      <c r="G1" s="146"/>
      <c r="H1" s="144" t="s">
        <v>146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146</v>
      </c>
      <c r="F1" s="145"/>
      <c r="G1" s="146"/>
      <c r="H1" s="153" t="s">
        <v>145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B236-9B17-4A3B-9DDA-A4BCE0FDA971}">
  <dimension ref="A1:M42"/>
  <sheetViews>
    <sheetView workbookViewId="0">
      <selection activeCell="H49" sqref="H49"/>
    </sheetView>
  </sheetViews>
  <sheetFormatPr baseColWidth="10" defaultRowHeight="15" x14ac:dyDescent="0.25"/>
  <cols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112"/>
      <c r="E1" s="144" t="s">
        <v>271</v>
      </c>
      <c r="F1" s="145"/>
      <c r="G1" s="146"/>
      <c r="H1" s="150" t="s">
        <v>270</v>
      </c>
      <c r="I1" s="151"/>
      <c r="J1" s="152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-566000000</v>
      </c>
      <c r="L6" s="15">
        <f t="shared" si="2"/>
        <v>-566000000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7113000000</v>
      </c>
      <c r="F8" s="11">
        <v>8000000000</v>
      </c>
      <c r="G8" s="12">
        <f t="shared" si="0"/>
        <v>887000000</v>
      </c>
      <c r="H8" s="10">
        <v>7113000000</v>
      </c>
      <c r="I8" s="11">
        <v>8000000000</v>
      </c>
      <c r="J8" s="12">
        <f t="shared" si="1"/>
        <v>887000000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203000000</v>
      </c>
      <c r="F9" s="11">
        <v>2000000000</v>
      </c>
      <c r="G9" s="12">
        <f t="shared" si="0"/>
        <v>1797000000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-539000000</v>
      </c>
      <c r="L9" s="15">
        <f t="shared" si="2"/>
        <v>0</v>
      </c>
      <c r="M9" s="16">
        <f t="shared" si="2"/>
        <v>539000000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71">
        <f t="shared" si="2"/>
        <v>0</v>
      </c>
    </row>
    <row r="18" spans="1:13" ht="15.75" thickBot="1" x14ac:dyDescent="0.3">
      <c r="A18" s="120" t="s">
        <v>70</v>
      </c>
      <c r="B18" s="120"/>
      <c r="C18" s="122"/>
      <c r="D18" s="133"/>
      <c r="E18" s="115"/>
      <c r="F18" s="115"/>
      <c r="G18" s="133"/>
      <c r="H18" s="115"/>
      <c r="I18" s="115"/>
      <c r="J18" s="122"/>
      <c r="K18" s="132"/>
      <c r="L18" s="126"/>
      <c r="M18" s="143"/>
    </row>
    <row r="19" spans="1:13" x14ac:dyDescent="0.25">
      <c r="A19" s="52" t="s">
        <v>169</v>
      </c>
      <c r="B19" s="52" t="s">
        <v>170</v>
      </c>
      <c r="C19" s="53">
        <v>44573</v>
      </c>
      <c r="D19" s="53" t="s">
        <v>90</v>
      </c>
      <c r="E19" s="77">
        <v>500000000</v>
      </c>
      <c r="F19" s="78">
        <v>500000000</v>
      </c>
      <c r="G19" s="40">
        <f t="shared" ref="G19:G32" si="3">F19-E19</f>
        <v>0</v>
      </c>
      <c r="H19" s="77">
        <v>500000000</v>
      </c>
      <c r="I19" s="78">
        <v>500000000</v>
      </c>
      <c r="J19" s="40">
        <f t="shared" ref="J19:J20" si="4">I19-H19</f>
        <v>0</v>
      </c>
      <c r="K19" s="14">
        <f t="shared" ref="K19:M31" si="5">E19-H19</f>
        <v>0</v>
      </c>
      <c r="L19" s="67">
        <f t="shared" si="5"/>
        <v>0</v>
      </c>
      <c r="M19" s="16">
        <f t="shared" si="5"/>
        <v>0</v>
      </c>
    </row>
    <row r="20" spans="1:13" x14ac:dyDescent="0.25">
      <c r="A20" s="96" t="s">
        <v>196</v>
      </c>
      <c r="B20" s="52" t="s">
        <v>197</v>
      </c>
      <c r="C20" s="53">
        <v>44959</v>
      </c>
      <c r="D20" s="53" t="s">
        <v>90</v>
      </c>
      <c r="E20" s="10">
        <v>325000000</v>
      </c>
      <c r="F20" s="11">
        <v>325000000</v>
      </c>
      <c r="G20" s="40">
        <f t="shared" si="3"/>
        <v>0</v>
      </c>
      <c r="H20" s="10">
        <v>325000000</v>
      </c>
      <c r="I20" s="11">
        <v>325000000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204</v>
      </c>
      <c r="B21" s="52" t="s">
        <v>205</v>
      </c>
      <c r="C21" s="53">
        <v>44790</v>
      </c>
      <c r="D21" s="53" t="s">
        <v>90</v>
      </c>
      <c r="E21" s="10">
        <v>450000000</v>
      </c>
      <c r="F21" s="11">
        <v>500000000</v>
      </c>
      <c r="G21" s="40">
        <f>F21-E21</f>
        <v>50000000</v>
      </c>
      <c r="H21" s="10">
        <v>450000000</v>
      </c>
      <c r="I21" s="11">
        <v>500000000</v>
      </c>
      <c r="J21" s="40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208</v>
      </c>
      <c r="B22" s="52" t="s">
        <v>211</v>
      </c>
      <c r="C22" s="53">
        <v>45953</v>
      </c>
      <c r="D22" s="53" t="s">
        <v>90</v>
      </c>
      <c r="E22" s="10">
        <v>300000000</v>
      </c>
      <c r="F22" s="11">
        <v>500000000</v>
      </c>
      <c r="G22" s="40">
        <f t="shared" si="3"/>
        <v>200000000</v>
      </c>
      <c r="H22" s="10">
        <v>300000000</v>
      </c>
      <c r="I22" s="11">
        <v>500000000</v>
      </c>
      <c r="J22" s="40">
        <f t="shared" ref="J22:J32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215</v>
      </c>
      <c r="B23" s="52" t="s">
        <v>216</v>
      </c>
      <c r="C23" s="53">
        <v>46043</v>
      </c>
      <c r="D23" s="53" t="s">
        <v>90</v>
      </c>
      <c r="E23" s="10">
        <v>300000000</v>
      </c>
      <c r="F23" s="11">
        <v>300000000</v>
      </c>
      <c r="G23" s="40">
        <f t="shared" si="3"/>
        <v>0</v>
      </c>
      <c r="H23" s="10">
        <v>300000000</v>
      </c>
      <c r="I23" s="11">
        <v>300000000</v>
      </c>
      <c r="J23" s="40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218</v>
      </c>
      <c r="B24" s="52" t="s">
        <v>219</v>
      </c>
      <c r="C24" s="53">
        <v>45362</v>
      </c>
      <c r="D24" s="53" t="s">
        <v>90</v>
      </c>
      <c r="E24" s="10">
        <v>300000000</v>
      </c>
      <c r="F24" s="11">
        <v>500000000</v>
      </c>
      <c r="G24" s="40">
        <f t="shared" si="3"/>
        <v>200000000</v>
      </c>
      <c r="H24" s="10">
        <v>300000000</v>
      </c>
      <c r="I24" s="11">
        <v>500000000</v>
      </c>
      <c r="J24" s="40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223</v>
      </c>
      <c r="B25" s="52" t="s">
        <v>222</v>
      </c>
      <c r="C25" s="53">
        <v>46199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225</v>
      </c>
      <c r="B26" s="52" t="s">
        <v>224</v>
      </c>
      <c r="C26" s="53">
        <v>44330</v>
      </c>
      <c r="D26" s="53" t="s">
        <v>90</v>
      </c>
      <c r="E26" s="10">
        <v>160000000</v>
      </c>
      <c r="F26" s="11">
        <v>1000000000</v>
      </c>
      <c r="G26" s="40">
        <f t="shared" si="3"/>
        <v>840000000</v>
      </c>
      <c r="H26" s="10">
        <v>300000000</v>
      </c>
      <c r="I26" s="11">
        <v>1000000000</v>
      </c>
      <c r="J26" s="40">
        <f t="shared" si="6"/>
        <v>700000000</v>
      </c>
      <c r="K26" s="14">
        <f t="shared" si="5"/>
        <v>-140000000</v>
      </c>
      <c r="L26" s="15">
        <f t="shared" si="5"/>
        <v>0</v>
      </c>
      <c r="M26" s="16">
        <f t="shared" si="5"/>
        <v>140000000</v>
      </c>
    </row>
    <row r="27" spans="1:13" x14ac:dyDescent="0.25">
      <c r="A27" s="96" t="s">
        <v>231</v>
      </c>
      <c r="B27" s="52" t="s">
        <v>234</v>
      </c>
      <c r="C27" s="53">
        <v>47388</v>
      </c>
      <c r="D27" s="53" t="s">
        <v>90</v>
      </c>
      <c r="E27" s="10">
        <v>250000000</v>
      </c>
      <c r="F27" s="11">
        <v>250000000</v>
      </c>
      <c r="G27" s="40">
        <f t="shared" si="3"/>
        <v>0</v>
      </c>
      <c r="H27" s="10">
        <v>250000000</v>
      </c>
      <c r="I27" s="11">
        <v>250000000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241</v>
      </c>
      <c r="B28" s="52" t="s">
        <v>242</v>
      </c>
      <c r="C28" s="53">
        <v>45700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252</v>
      </c>
      <c r="B29" s="52" t="s">
        <v>253</v>
      </c>
      <c r="C29" s="53">
        <v>45163</v>
      </c>
      <c r="D29" s="53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258</v>
      </c>
      <c r="B30" s="52" t="s">
        <v>257</v>
      </c>
      <c r="C30" s="53">
        <v>45600</v>
      </c>
      <c r="D30" s="53" t="s">
        <v>90</v>
      </c>
      <c r="E30" s="10">
        <v>500000000</v>
      </c>
      <c r="F30" s="11">
        <v>600000000</v>
      </c>
      <c r="G30" s="40">
        <f t="shared" si="3"/>
        <v>100000000</v>
      </c>
      <c r="H30" s="10">
        <v>500000000</v>
      </c>
      <c r="I30" s="11">
        <v>600000000</v>
      </c>
      <c r="J30" s="40">
        <f t="shared" si="6"/>
        <v>100000000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261</v>
      </c>
      <c r="B31" s="52" t="s">
        <v>263</v>
      </c>
      <c r="C31" s="53">
        <v>46042</v>
      </c>
      <c r="D31" s="53" t="s">
        <v>90</v>
      </c>
      <c r="E31" s="10">
        <v>150000000</v>
      </c>
      <c r="F31" s="11">
        <v>150000000</v>
      </c>
      <c r="G31" s="12">
        <f t="shared" si="3"/>
        <v>0</v>
      </c>
      <c r="H31" s="10">
        <v>150000000</v>
      </c>
      <c r="I31" s="11">
        <v>150000000</v>
      </c>
      <c r="J31" s="12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262</v>
      </c>
      <c r="B32" s="52" t="s">
        <v>266</v>
      </c>
      <c r="C32" s="53">
        <v>45313</v>
      </c>
      <c r="D32" s="138" t="s">
        <v>90</v>
      </c>
      <c r="E32" s="11">
        <v>300000000</v>
      </c>
      <c r="F32" s="11">
        <v>300000000</v>
      </c>
      <c r="G32" s="12">
        <f t="shared" si="3"/>
        <v>0</v>
      </c>
      <c r="H32" s="11">
        <v>300000000</v>
      </c>
      <c r="I32" s="11">
        <v>300000000</v>
      </c>
      <c r="J32" s="12">
        <f t="shared" si="6"/>
        <v>0</v>
      </c>
      <c r="K32" s="15">
        <f>E32-H32</f>
        <v>0</v>
      </c>
      <c r="L32" s="15">
        <f>F32-I32</f>
        <v>0</v>
      </c>
      <c r="M32" s="16">
        <f>G32-J32</f>
        <v>0</v>
      </c>
    </row>
    <row r="33" spans="1:13" ht="15.75" thickBot="1" x14ac:dyDescent="0.3">
      <c r="A33" s="52"/>
      <c r="B33" s="52"/>
      <c r="C33" s="53"/>
      <c r="D33" s="131"/>
      <c r="E33" s="11"/>
      <c r="F33" s="11"/>
      <c r="G33" s="82"/>
      <c r="H33" s="11"/>
      <c r="I33" s="11"/>
      <c r="J33" s="82"/>
      <c r="K33" s="15"/>
      <c r="L33" s="70"/>
      <c r="M33" s="71"/>
    </row>
    <row r="34" spans="1:13" ht="15.75" thickBot="1" x14ac:dyDescent="0.3">
      <c r="A34" s="110" t="s">
        <v>264</v>
      </c>
      <c r="B34" s="110"/>
      <c r="C34" s="115"/>
      <c r="D34" s="133"/>
      <c r="E34" s="132"/>
      <c r="F34" s="115"/>
      <c r="G34" s="133"/>
      <c r="H34" s="132"/>
      <c r="I34" s="115"/>
      <c r="J34" s="133"/>
      <c r="K34" s="142"/>
      <c r="L34" s="125"/>
      <c r="M34" s="143"/>
    </row>
    <row r="35" spans="1:13" ht="15.75" thickBot="1" x14ac:dyDescent="0.3">
      <c r="A35" s="139" t="s">
        <v>265</v>
      </c>
      <c r="B35" s="139"/>
      <c r="C35" s="140">
        <v>44547</v>
      </c>
      <c r="D35" s="53" t="s">
        <v>90</v>
      </c>
      <c r="E35" s="77">
        <v>1000000000</v>
      </c>
      <c r="F35" s="78">
        <v>1000000000</v>
      </c>
      <c r="G35" s="40">
        <f>E35-F35</f>
        <v>0</v>
      </c>
      <c r="H35" s="77">
        <v>1000000000</v>
      </c>
      <c r="I35" s="78">
        <v>1000000000</v>
      </c>
      <c r="J35" s="40">
        <f>H35-I35</f>
        <v>0</v>
      </c>
      <c r="K35" s="60">
        <f>E35-H35</f>
        <v>0</v>
      </c>
      <c r="L35" s="15">
        <f>F35-I35</f>
        <v>0</v>
      </c>
      <c r="M35" s="16">
        <f>G35-J35</f>
        <v>0</v>
      </c>
    </row>
    <row r="36" spans="1:13" ht="15.75" thickBot="1" x14ac:dyDescent="0.3">
      <c r="A36" s="110" t="s">
        <v>71</v>
      </c>
      <c r="B36" s="110"/>
      <c r="C36" s="115"/>
      <c r="D36" s="133"/>
      <c r="E36" s="132"/>
      <c r="F36" s="122"/>
      <c r="G36" s="133"/>
      <c r="H36" s="132"/>
      <c r="I36" s="122"/>
      <c r="J36" s="133"/>
      <c r="K36" s="132"/>
      <c r="L36" s="125"/>
      <c r="M36" s="143"/>
    </row>
    <row r="37" spans="1:13" x14ac:dyDescent="0.25">
      <c r="A37" s="111" t="s">
        <v>179</v>
      </c>
      <c r="B37" s="113" t="s">
        <v>180</v>
      </c>
      <c r="C37" s="88" t="s">
        <v>69</v>
      </c>
      <c r="D37" s="123" t="s">
        <v>90</v>
      </c>
      <c r="E37" s="124">
        <v>100000000</v>
      </c>
      <c r="F37" s="78">
        <v>100000000</v>
      </c>
      <c r="G37" s="79">
        <f t="shared" ref="G37:G38" si="7">F37-E37</f>
        <v>0</v>
      </c>
      <c r="H37" s="124">
        <v>100000000</v>
      </c>
      <c r="I37" s="78">
        <v>100000000</v>
      </c>
      <c r="J37" s="79">
        <f t="shared" ref="J37:J38" si="8">I37-H37</f>
        <v>0</v>
      </c>
      <c r="K37" s="66">
        <f t="shared" ref="K37:M39" si="9">E37-H37</f>
        <v>0</v>
      </c>
      <c r="L37" s="15">
        <f t="shared" si="9"/>
        <v>0</v>
      </c>
      <c r="M37" s="68">
        <f t="shared" si="9"/>
        <v>0</v>
      </c>
    </row>
    <row r="38" spans="1:13" x14ac:dyDescent="0.25">
      <c r="A38" s="96" t="s">
        <v>198</v>
      </c>
      <c r="B38" s="52" t="s">
        <v>199</v>
      </c>
      <c r="C38" s="28" t="s">
        <v>69</v>
      </c>
      <c r="D38" s="28" t="s">
        <v>90</v>
      </c>
      <c r="E38" s="20">
        <v>200000000</v>
      </c>
      <c r="F38" s="11">
        <v>200000000</v>
      </c>
      <c r="G38" s="12">
        <f t="shared" si="7"/>
        <v>0</v>
      </c>
      <c r="H38" s="20">
        <v>200000000</v>
      </c>
      <c r="I38" s="11">
        <v>200000000</v>
      </c>
      <c r="J38" s="12">
        <f t="shared" si="8"/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6" t="s">
        <v>209</v>
      </c>
      <c r="B39" s="52" t="s">
        <v>210</v>
      </c>
      <c r="C39" s="28" t="s">
        <v>69</v>
      </c>
      <c r="D39" s="28" t="s">
        <v>90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54" t="s">
        <v>1</v>
      </c>
      <c r="B40" s="55"/>
      <c r="C40" s="56"/>
      <c r="D40" s="56"/>
      <c r="E40" s="57">
        <f t="shared" ref="E40:M40" si="10">SUM(E4:E39)</f>
        <v>51626000000</v>
      </c>
      <c r="F40" s="58">
        <f t="shared" si="10"/>
        <v>56100000000</v>
      </c>
      <c r="G40" s="59">
        <f t="shared" si="10"/>
        <v>4474000000</v>
      </c>
      <c r="H40" s="57">
        <f t="shared" si="10"/>
        <v>52871000000</v>
      </c>
      <c r="I40" s="58">
        <f t="shared" si="10"/>
        <v>56666000000</v>
      </c>
      <c r="J40" s="59">
        <f t="shared" si="10"/>
        <v>3795000000</v>
      </c>
      <c r="K40" s="60">
        <f t="shared" si="10"/>
        <v>-1245000000</v>
      </c>
      <c r="L40" s="61">
        <f t="shared" si="10"/>
        <v>-566000000</v>
      </c>
      <c r="M40" s="93">
        <f t="shared" si="10"/>
        <v>679000000</v>
      </c>
    </row>
    <row r="41" spans="1:13" x14ac:dyDescent="0.25">
      <c r="A41" s="52" t="s">
        <v>77</v>
      </c>
      <c r="B41" s="52"/>
      <c r="C41" s="53"/>
      <c r="D41" s="53"/>
      <c r="E41" s="51"/>
      <c r="F41" s="50"/>
      <c r="G41" s="51"/>
    </row>
    <row r="42" spans="1:13" x14ac:dyDescent="0.25">
      <c r="A42" s="52" t="s">
        <v>67</v>
      </c>
      <c r="B42" s="52"/>
      <c r="C42" s="53"/>
      <c r="D42" s="53"/>
      <c r="E42" s="51"/>
      <c r="F42" s="50"/>
      <c r="G42" s="51"/>
      <c r="I42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145</v>
      </c>
      <c r="F1" s="145"/>
      <c r="G1" s="146"/>
      <c r="H1" s="153" t="s">
        <v>144</v>
      </c>
      <c r="I1" s="154"/>
      <c r="J1" s="155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144</v>
      </c>
      <c r="F1" s="145"/>
      <c r="G1" s="146"/>
      <c r="H1" s="144" t="s">
        <v>143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143</v>
      </c>
      <c r="F1" s="145"/>
      <c r="G1" s="146"/>
      <c r="H1" s="144" t="s">
        <v>142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142</v>
      </c>
      <c r="F1" s="145"/>
      <c r="G1" s="146"/>
      <c r="H1" s="144" t="s">
        <v>141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141</v>
      </c>
      <c r="F1" s="145"/>
      <c r="G1" s="146"/>
      <c r="H1" s="144" t="s">
        <v>140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140</v>
      </c>
      <c r="F1" s="145"/>
      <c r="G1" s="146"/>
      <c r="H1" s="144" t="s">
        <v>139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139</v>
      </c>
      <c r="F1" s="145"/>
      <c r="G1" s="146"/>
      <c r="H1" s="144" t="s">
        <v>136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136</v>
      </c>
      <c r="F1" s="145"/>
      <c r="G1" s="146"/>
      <c r="H1" s="144" t="s">
        <v>135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135</v>
      </c>
      <c r="F1" s="145"/>
      <c r="G1" s="146"/>
      <c r="H1" s="144" t="s">
        <v>132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132</v>
      </c>
      <c r="F1" s="145"/>
      <c r="G1" s="146"/>
      <c r="H1" s="144" t="s">
        <v>127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2674-72CB-4D2C-8B42-6AA459610EA8}">
  <dimension ref="A1:M43"/>
  <sheetViews>
    <sheetView workbookViewId="0">
      <selection activeCell="G28" sqref="G28"/>
    </sheetView>
  </sheetViews>
  <sheetFormatPr baseColWidth="10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6"/>
      <c r="B1" s="87"/>
      <c r="C1" s="88"/>
      <c r="D1" s="112"/>
      <c r="E1" s="144" t="s">
        <v>270</v>
      </c>
      <c r="F1" s="145"/>
      <c r="G1" s="146"/>
      <c r="H1" s="150" t="s">
        <v>269</v>
      </c>
      <c r="I1" s="151"/>
      <c r="J1" s="152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7113000000</v>
      </c>
      <c r="F8" s="11">
        <v>8000000000</v>
      </c>
      <c r="G8" s="12">
        <f t="shared" si="0"/>
        <v>887000000</v>
      </c>
      <c r="H8" s="10">
        <v>7373000000</v>
      </c>
      <c r="I8" s="11">
        <v>8000000000</v>
      </c>
      <c r="J8" s="12">
        <f t="shared" si="1"/>
        <v>627000000</v>
      </c>
      <c r="K8" s="14">
        <f t="shared" si="2"/>
        <v>-260000000</v>
      </c>
      <c r="L8" s="15">
        <f t="shared" si="2"/>
        <v>0</v>
      </c>
      <c r="M8" s="16">
        <f t="shared" si="2"/>
        <v>260000000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71">
        <f t="shared" si="2"/>
        <v>0</v>
      </c>
    </row>
    <row r="18" spans="1:13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15"/>
      <c r="I18" s="115"/>
      <c r="J18" s="122"/>
      <c r="K18" s="132"/>
      <c r="L18" s="126"/>
      <c r="M18" s="106"/>
    </row>
    <row r="19" spans="1:13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0</v>
      </c>
      <c r="F19" s="78">
        <v>150000000</v>
      </c>
      <c r="G19" s="40">
        <f t="shared" ref="G19:G33" si="3">F19-E19</f>
        <v>150000000</v>
      </c>
      <c r="H19" s="77">
        <v>49000000</v>
      </c>
      <c r="I19" s="78">
        <v>150000000</v>
      </c>
      <c r="J19" s="40">
        <f t="shared" ref="J19:J21" si="4">I19-H19</f>
        <v>101000000</v>
      </c>
      <c r="K19" s="14">
        <f t="shared" ref="K19:M32" si="5">E19-H19</f>
        <v>-49000000</v>
      </c>
      <c r="L19" s="67">
        <f t="shared" si="5"/>
        <v>0</v>
      </c>
      <c r="M19" s="68">
        <f t="shared" si="5"/>
        <v>49000000</v>
      </c>
    </row>
    <row r="20" spans="1:13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</row>
    <row r="35" spans="1:13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32"/>
      <c r="I35" s="115"/>
      <c r="J35" s="133"/>
      <c r="K35" s="142"/>
      <c r="L35" s="125"/>
      <c r="M35" s="143"/>
    </row>
    <row r="36" spans="1:13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1000000000</v>
      </c>
      <c r="I36" s="78">
        <v>1000000000</v>
      </c>
      <c r="J36" s="40">
        <f>H36-I36</f>
        <v>0</v>
      </c>
      <c r="K36" s="60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</row>
    <row r="38" spans="1:13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79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52871000000</v>
      </c>
      <c r="F41" s="58">
        <f t="shared" si="10"/>
        <v>56816000000</v>
      </c>
      <c r="G41" s="59">
        <f t="shared" si="10"/>
        <v>3945000000</v>
      </c>
      <c r="H41" s="57">
        <f t="shared" si="10"/>
        <v>53180000000</v>
      </c>
      <c r="I41" s="58">
        <f t="shared" si="10"/>
        <v>56816000000</v>
      </c>
      <c r="J41" s="59">
        <f t="shared" si="10"/>
        <v>3636000000</v>
      </c>
      <c r="K41" s="60">
        <f t="shared" si="10"/>
        <v>-309000000</v>
      </c>
      <c r="L41" s="61">
        <f t="shared" si="10"/>
        <v>0</v>
      </c>
      <c r="M41" s="93">
        <f t="shared" si="10"/>
        <v>309000000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127</v>
      </c>
      <c r="F1" s="145"/>
      <c r="G1" s="146"/>
      <c r="H1" s="144" t="s">
        <v>126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126</v>
      </c>
      <c r="F1" s="145"/>
      <c r="G1" s="146"/>
      <c r="H1" s="144" t="s">
        <v>124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124</v>
      </c>
      <c r="F1" s="145"/>
      <c r="G1" s="146"/>
      <c r="H1" s="144" t="s">
        <v>122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122</v>
      </c>
      <c r="F1" s="145"/>
      <c r="G1" s="146"/>
      <c r="H1" s="144" t="s">
        <v>121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121</v>
      </c>
      <c r="F1" s="145"/>
      <c r="G1" s="146"/>
      <c r="H1" s="144" t="s">
        <v>120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120</v>
      </c>
      <c r="F1" s="145"/>
      <c r="G1" s="146"/>
      <c r="H1" s="144" t="s">
        <v>119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119</v>
      </c>
      <c r="F1" s="145"/>
      <c r="G1" s="146"/>
      <c r="H1" s="144" t="s">
        <v>118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118</v>
      </c>
      <c r="F1" s="145"/>
      <c r="G1" s="146"/>
      <c r="H1" s="144" t="s">
        <v>117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117</v>
      </c>
      <c r="F1" s="145"/>
      <c r="G1" s="146"/>
      <c r="H1" s="144" t="s">
        <v>114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114</v>
      </c>
      <c r="F1" s="145"/>
      <c r="G1" s="146"/>
      <c r="H1" s="144" t="s">
        <v>113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F634-D4B7-42CA-BA56-6F5438DBD40A}">
  <dimension ref="A1:M43"/>
  <sheetViews>
    <sheetView workbookViewId="0">
      <selection activeCell="E50" sqref="E50"/>
    </sheetView>
  </sheetViews>
  <sheetFormatPr baseColWidth="10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6"/>
      <c r="B1" s="87"/>
      <c r="C1" s="88"/>
      <c r="D1" s="112"/>
      <c r="E1" s="144" t="s">
        <v>269</v>
      </c>
      <c r="F1" s="145"/>
      <c r="G1" s="146"/>
      <c r="H1" s="150" t="s">
        <v>260</v>
      </c>
      <c r="I1" s="151"/>
      <c r="J1" s="152"/>
      <c r="K1" s="147" t="s">
        <v>75</v>
      </c>
      <c r="L1" s="148"/>
      <c r="M1" s="149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7373000000</v>
      </c>
      <c r="F8" s="11">
        <v>8000000000</v>
      </c>
      <c r="G8" s="12">
        <f t="shared" si="0"/>
        <v>627000000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-627000000</v>
      </c>
      <c r="L8" s="15">
        <f t="shared" si="2"/>
        <v>0</v>
      </c>
      <c r="M8" s="16">
        <f t="shared" si="2"/>
        <v>627000000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71">
        <f t="shared" si="2"/>
        <v>0</v>
      </c>
    </row>
    <row r="18" spans="1:13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15"/>
      <c r="I18" s="115"/>
      <c r="J18" s="122"/>
      <c r="K18" s="132"/>
      <c r="L18" s="126"/>
      <c r="M18" s="106"/>
    </row>
    <row r="19" spans="1:13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49000000</v>
      </c>
      <c r="F19" s="78">
        <v>150000000</v>
      </c>
      <c r="G19" s="40">
        <f t="shared" ref="G19:G33" si="3">F19-E19</f>
        <v>101000000</v>
      </c>
      <c r="H19" s="77">
        <v>49000000</v>
      </c>
      <c r="I19" s="78">
        <v>150000000</v>
      </c>
      <c r="J19" s="40">
        <f t="shared" ref="J19:J21" si="4">I19-H19</f>
        <v>101000000</v>
      </c>
      <c r="K19" s="14">
        <f t="shared" ref="K19:M32" si="5">E19-H19</f>
        <v>0</v>
      </c>
      <c r="L19" s="67">
        <f t="shared" si="5"/>
        <v>0</v>
      </c>
      <c r="M19" s="68">
        <f t="shared" si="5"/>
        <v>0</v>
      </c>
    </row>
    <row r="20" spans="1:13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</row>
    <row r="35" spans="1:13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32"/>
      <c r="I35" s="115"/>
      <c r="J35" s="133"/>
      <c r="K35" s="142"/>
      <c r="L35" s="125"/>
      <c r="M35" s="143"/>
    </row>
    <row r="36" spans="1:13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1000000000</v>
      </c>
      <c r="I36" s="78">
        <v>1000000000</v>
      </c>
      <c r="J36" s="40">
        <f>H36-I36</f>
        <v>0</v>
      </c>
      <c r="K36" s="60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</row>
    <row r="38" spans="1:13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79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53180000000</v>
      </c>
      <c r="F41" s="58">
        <f t="shared" si="10"/>
        <v>56816000000</v>
      </c>
      <c r="G41" s="59">
        <f t="shared" si="10"/>
        <v>3636000000</v>
      </c>
      <c r="H41" s="57">
        <f t="shared" si="10"/>
        <v>47807000000</v>
      </c>
      <c r="I41" s="58">
        <f t="shared" si="10"/>
        <v>50816000000</v>
      </c>
      <c r="J41" s="59">
        <f t="shared" si="10"/>
        <v>3009000000</v>
      </c>
      <c r="K41" s="60">
        <f t="shared" si="10"/>
        <v>5373000000</v>
      </c>
      <c r="L41" s="61">
        <f t="shared" si="10"/>
        <v>6000000000</v>
      </c>
      <c r="M41" s="93">
        <f t="shared" si="10"/>
        <v>627000000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113</v>
      </c>
      <c r="F1" s="145"/>
      <c r="G1" s="146"/>
      <c r="H1" s="144" t="s">
        <v>107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107</v>
      </c>
      <c r="F1" s="145"/>
      <c r="G1" s="146"/>
      <c r="H1" s="144" t="s">
        <v>103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103</v>
      </c>
      <c r="F1" s="145"/>
      <c r="G1" s="146"/>
      <c r="H1" s="144" t="s">
        <v>99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99</v>
      </c>
      <c r="F1" s="145"/>
      <c r="G1" s="146"/>
      <c r="H1" s="144" t="s">
        <v>98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98</v>
      </c>
      <c r="F1" s="145"/>
      <c r="G1" s="146"/>
      <c r="H1" s="156" t="s">
        <v>88</v>
      </c>
      <c r="I1" s="157"/>
      <c r="J1" s="158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88</v>
      </c>
      <c r="F1" s="145"/>
      <c r="G1" s="146"/>
      <c r="H1" s="156" t="s">
        <v>87</v>
      </c>
      <c r="I1" s="157"/>
      <c r="J1" s="158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44" t="s">
        <v>87</v>
      </c>
      <c r="E1" s="145"/>
      <c r="F1" s="146"/>
      <c r="G1" s="156" t="s">
        <v>85</v>
      </c>
      <c r="H1" s="157"/>
      <c r="I1" s="158"/>
      <c r="J1" s="147" t="s">
        <v>75</v>
      </c>
      <c r="K1" s="148"/>
      <c r="L1" s="148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85</v>
      </c>
      <c r="E1" s="145"/>
      <c r="F1" s="146"/>
      <c r="G1" s="156" t="s">
        <v>86</v>
      </c>
      <c r="H1" s="157"/>
      <c r="I1" s="158"/>
      <c r="J1" s="147" t="s">
        <v>75</v>
      </c>
      <c r="K1" s="148"/>
      <c r="L1" s="14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82</v>
      </c>
      <c r="E1" s="145"/>
      <c r="F1" s="146"/>
      <c r="G1" s="156" t="s">
        <v>73</v>
      </c>
      <c r="H1" s="157"/>
      <c r="I1" s="158"/>
      <c r="J1" s="147" t="s">
        <v>75</v>
      </c>
      <c r="K1" s="148"/>
      <c r="L1" s="14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73</v>
      </c>
      <c r="E1" s="145"/>
      <c r="F1" s="146"/>
      <c r="G1" s="156" t="s">
        <v>74</v>
      </c>
      <c r="H1" s="157"/>
      <c r="I1" s="158"/>
      <c r="J1" s="147" t="s">
        <v>75</v>
      </c>
      <c r="K1" s="148"/>
      <c r="L1" s="14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99</vt:i4>
      </vt:variant>
    </vt:vector>
  </HeadingPairs>
  <TitlesOfParts>
    <vt:vector size="99" baseType="lpstr"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2021-10-29T08:59:16Z</dcterms:modified>
</cp:coreProperties>
</file>